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18\150_Rekonstrukce silnice II636 Lázně Bohdaneč, průtah, PD\4_PD\7_Náklady\SO 400\"/>
    </mc:Choice>
  </mc:AlternateContent>
  <xr:revisionPtr revIDLastSave="0" documentId="8_{035F31E1-F76C-4FF8-ADFA-CC884502B629}" xr6:coauthVersionLast="46" xr6:coauthVersionMax="46" xr10:uidLastSave="{00000000-0000-0000-0000-000000000000}"/>
  <bookViews>
    <workbookView xWindow="-120" yWindow="-120" windowWidth="29040" windowHeight="15840" activeTab="1" xr2:uid="{30DC89C9-8228-41C8-8A6D-47B7D2B12CE0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2" l="1"/>
  <c r="K51" i="2" s="1"/>
  <c r="F53" i="2"/>
  <c r="F55" i="2"/>
  <c r="K55" i="2" s="1"/>
  <c r="F58" i="2"/>
  <c r="K58" i="2" s="1"/>
  <c r="F61" i="2"/>
  <c r="K61" i="2" s="1"/>
  <c r="F63" i="2"/>
  <c r="K63" i="2" s="1"/>
  <c r="F64" i="2"/>
  <c r="K64" i="2" s="1"/>
  <c r="F66" i="2"/>
  <c r="K66" i="2" s="1"/>
  <c r="F68" i="2"/>
  <c r="K68" i="2" s="1"/>
  <c r="F70" i="2"/>
  <c r="K70" i="2" s="1"/>
  <c r="C31" i="3"/>
  <c r="B26" i="3"/>
  <c r="C26" i="3" s="1"/>
  <c r="B12" i="3"/>
  <c r="C9" i="3"/>
  <c r="B7" i="3"/>
  <c r="C4" i="3"/>
  <c r="B4" i="3"/>
  <c r="B3" i="3"/>
  <c r="K90" i="2"/>
  <c r="J90" i="2"/>
  <c r="K89" i="2"/>
  <c r="J89" i="2"/>
  <c r="K88" i="2"/>
  <c r="J88" i="2"/>
  <c r="K87" i="2"/>
  <c r="J87" i="2"/>
  <c r="K86" i="2"/>
  <c r="J86" i="2"/>
  <c r="K85" i="2"/>
  <c r="J85" i="2"/>
  <c r="I84" i="2"/>
  <c r="K83" i="2"/>
  <c r="J83" i="2"/>
  <c r="I83" i="2"/>
  <c r="F83" i="2"/>
  <c r="J81" i="2"/>
  <c r="I81" i="2"/>
  <c r="F81" i="2"/>
  <c r="K81" i="2" s="1"/>
  <c r="J79" i="2"/>
  <c r="I79" i="2"/>
  <c r="F79" i="2"/>
  <c r="K79" i="2" s="1"/>
  <c r="J78" i="2"/>
  <c r="I78" i="2"/>
  <c r="F78" i="2"/>
  <c r="K78" i="2" s="1"/>
  <c r="K76" i="2"/>
  <c r="J76" i="2"/>
  <c r="I76" i="2"/>
  <c r="F76" i="2"/>
  <c r="J74" i="2"/>
  <c r="I74" i="2"/>
  <c r="F74" i="2"/>
  <c r="K74" i="2" s="1"/>
  <c r="K72" i="2"/>
  <c r="J72" i="2"/>
  <c r="I72" i="2"/>
  <c r="F72" i="2"/>
  <c r="J70" i="2"/>
  <c r="I70" i="2"/>
  <c r="J68" i="2"/>
  <c r="I68" i="2"/>
  <c r="J66" i="2"/>
  <c r="I66" i="2"/>
  <c r="J64" i="2"/>
  <c r="I64" i="2"/>
  <c r="J63" i="2"/>
  <c r="I63" i="2"/>
  <c r="J61" i="2"/>
  <c r="I61" i="2"/>
  <c r="J58" i="2"/>
  <c r="I58" i="2"/>
  <c r="J55" i="2"/>
  <c r="I55" i="2"/>
  <c r="K53" i="2"/>
  <c r="J53" i="2"/>
  <c r="I53" i="2"/>
  <c r="J51" i="2"/>
  <c r="I51" i="2"/>
  <c r="J47" i="2"/>
  <c r="K46" i="2"/>
  <c r="J46" i="2"/>
  <c r="J45" i="2"/>
  <c r="I45" i="2"/>
  <c r="K45" i="2" s="1"/>
  <c r="F45" i="2"/>
  <c r="J42" i="2"/>
  <c r="I42" i="2"/>
  <c r="K42" i="2" s="1"/>
  <c r="F42" i="2"/>
  <c r="J40" i="2"/>
  <c r="I40" i="2"/>
  <c r="K40" i="2" s="1"/>
  <c r="F40" i="2"/>
  <c r="J39" i="2"/>
  <c r="I39" i="2"/>
  <c r="K39" i="2" s="1"/>
  <c r="F39" i="2"/>
  <c r="J38" i="2"/>
  <c r="I38" i="2"/>
  <c r="K38" i="2" s="1"/>
  <c r="F38" i="2"/>
  <c r="K37" i="2"/>
  <c r="J37" i="2"/>
  <c r="I37" i="2"/>
  <c r="F37" i="2"/>
  <c r="J36" i="2"/>
  <c r="I36" i="2"/>
  <c r="K36" i="2" s="1"/>
  <c r="F36" i="2"/>
  <c r="K34" i="2"/>
  <c r="J34" i="2"/>
  <c r="I34" i="2"/>
  <c r="F34" i="2"/>
  <c r="J33" i="2"/>
  <c r="I33" i="2"/>
  <c r="F33" i="2"/>
  <c r="J30" i="2"/>
  <c r="I30" i="2"/>
  <c r="F30" i="2"/>
  <c r="J28" i="2"/>
  <c r="I28" i="2"/>
  <c r="F28" i="2"/>
  <c r="J26" i="2"/>
  <c r="I26" i="2"/>
  <c r="F26" i="2"/>
  <c r="J25" i="2"/>
  <c r="I25" i="2"/>
  <c r="F25" i="2"/>
  <c r="J23" i="2"/>
  <c r="I23" i="2"/>
  <c r="F23" i="2"/>
  <c r="J22" i="2"/>
  <c r="I22" i="2"/>
  <c r="F22" i="2"/>
  <c r="J21" i="2"/>
  <c r="I21" i="2"/>
  <c r="F21" i="2"/>
  <c r="J20" i="2"/>
  <c r="I20" i="2"/>
  <c r="F20" i="2"/>
  <c r="J17" i="2"/>
  <c r="I17" i="2"/>
  <c r="F17" i="2"/>
  <c r="J15" i="2"/>
  <c r="I15" i="2"/>
  <c r="F15" i="2"/>
  <c r="J14" i="2"/>
  <c r="I14" i="2"/>
  <c r="F14" i="2"/>
  <c r="J12" i="2"/>
  <c r="I12" i="2"/>
  <c r="K12" i="2" s="1"/>
  <c r="F12" i="2"/>
  <c r="J10" i="2"/>
  <c r="I10" i="2"/>
  <c r="K10" i="2" s="1"/>
  <c r="F10" i="2"/>
  <c r="J8" i="2"/>
  <c r="I8" i="2"/>
  <c r="F8" i="2"/>
  <c r="J7" i="2"/>
  <c r="I7" i="2"/>
  <c r="F7" i="2"/>
  <c r="J5" i="2"/>
  <c r="I5" i="2"/>
  <c r="K5" i="2" s="1"/>
  <c r="F5" i="2"/>
  <c r="J4" i="2"/>
  <c r="I4" i="2"/>
  <c r="K4" i="2" s="1"/>
  <c r="F4" i="2"/>
  <c r="F84" i="2" l="1"/>
  <c r="B31" i="3" s="1"/>
  <c r="K84" i="2"/>
  <c r="K33" i="2"/>
  <c r="K30" i="2"/>
  <c r="K28" i="2"/>
  <c r="K26" i="2"/>
  <c r="K25" i="2"/>
  <c r="N1" i="2"/>
  <c r="F47" i="2" s="1"/>
  <c r="F48" i="2" s="1"/>
  <c r="K23" i="2"/>
  <c r="K22" i="2"/>
  <c r="K21" i="2"/>
  <c r="K20" i="2"/>
  <c r="K17" i="2"/>
  <c r="K15" i="2"/>
  <c r="K14" i="2"/>
  <c r="K8" i="2"/>
  <c r="K7" i="2"/>
  <c r="I48" i="2"/>
  <c r="C10" i="3" l="1"/>
  <c r="C11" i="3" s="1"/>
  <c r="K47" i="2"/>
  <c r="K48" i="2" s="1"/>
  <c r="C5" i="3"/>
  <c r="B30" i="3"/>
  <c r="C30" i="3"/>
  <c r="C6" i="3"/>
  <c r="C8" i="3" l="1"/>
  <c r="C7" i="3"/>
  <c r="C15" i="3" l="1"/>
  <c r="C12" i="3"/>
  <c r="C20" i="3" l="1"/>
  <c r="C19" i="3"/>
  <c r="C14" i="3"/>
  <c r="C13" i="3"/>
  <c r="C16" i="3" l="1"/>
  <c r="C21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<sst xmlns="http://schemas.openxmlformats.org/spreadsheetml/2006/main" count="464" uniqueCount="252">
  <si>
    <t>Název</t>
  </si>
  <si>
    <t>Hodnota</t>
  </si>
  <si>
    <t>Nadpis rekapitulace</t>
  </si>
  <si>
    <t>Seznam prací a dodávek elektrotechnických zařízení</t>
  </si>
  <si>
    <t>Akce</t>
  </si>
  <si>
    <t>REKONSTRUKCE SILNICE II/211
LÁZNĚ BOHDANEČ, PRŮTAH</t>
  </si>
  <si>
    <t>Projekt</t>
  </si>
  <si>
    <t>SO403 - Nasvětlení přechodu ve st. km 1,542</t>
  </si>
  <si>
    <t>Investor</t>
  </si>
  <si>
    <t>SÚS Pardubického kraje, Doubravice 98, 533 53 Pardubice</t>
  </si>
  <si>
    <t>Z. č.</t>
  </si>
  <si>
    <t>20/46</t>
  </si>
  <si>
    <t>A. č.</t>
  </si>
  <si>
    <t>SO403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</si>
  <si>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</si>
  <si>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</si>
  <si>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</si>
  <si>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</si>
  <si>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</si>
  <si>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</si>
  <si>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</si>
  <si>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</si>
  <si>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</si>
  <si>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</si>
  <si>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</si>
  <si>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</si>
  <si>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</si>
  <si>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</si>
  <si>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</si>
  <si>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</si>
  <si>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</si>
  <si>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</si>
  <si>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</si>
  <si>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</si>
  <si>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</si>
  <si>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</si>
  <si>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</si>
  <si>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</si>
  <si>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</si>
  <si>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</si>
  <si>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</si>
  <si>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</si>
  <si>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</si>
  <si>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</si>
  <si>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</si>
  <si>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</si>
  <si>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</si>
  <si>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</si>
  <si>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</si>
  <si>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</si>
  <si>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</si>
  <si>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</si>
  <si>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</si>
  <si>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</si>
  <si>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</si>
  <si>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</si>
  <si>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</si>
  <si>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</si>
  <si>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</si>
  <si>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</si>
  <si>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</si>
  <si>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</si>
  <si>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</si>
  <si>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R-1123-591</t>
  </si>
  <si>
    <t>INSTALAČNÍ MATERIÁL</t>
  </si>
  <si>
    <t>1123-591</t>
  </si>
  <si>
    <t>TRUBKA OHEBNÁ 40</t>
  </si>
  <si>
    <t>m</t>
  </si>
  <si>
    <t>1123-594</t>
  </si>
  <si>
    <t>TRUBKA OHEBNÁ 63</t>
  </si>
  <si>
    <t>7002-17</t>
  </si>
  <si>
    <t>KABEL SILOVÝ,IZOLACE PVC</t>
  </si>
  <si>
    <t>7002-22</t>
  </si>
  <si>
    <t>CYKY-J 3x1.5</t>
  </si>
  <si>
    <t>7002-31</t>
  </si>
  <si>
    <t>CYKY-J 4x16</t>
  </si>
  <si>
    <t>9999-456</t>
  </si>
  <si>
    <t>UKONČENÍ VODIČŮ NA SVORKOVNICI</t>
  </si>
  <si>
    <t>9999-457</t>
  </si>
  <si>
    <t xml:space="preserve"> Do  16 mm2</t>
  </si>
  <si>
    <t>ks</t>
  </si>
  <si>
    <t>100101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</si>
  <si>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</si>
  <si>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</si>
  <si>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</si>
  <si>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</si>
  <si>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</si>
  <si>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</si>
  <si>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</si>
  <si>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</si>
  <si>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</si>
  <si>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</si>
  <si>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</si>
  <si>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</si>
  <si>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1048-6a</t>
  </si>
  <si>
    <t>SP300/1000 stožárové pouzdro</t>
  </si>
  <si>
    <t>1048-213</t>
  </si>
  <si>
    <t>STOŽÁR ULIČNÍ BEZPATICOVÝ</t>
  </si>
  <si>
    <t>žárově zinkovaný</t>
  </si>
  <si>
    <t>R-1048-215a</t>
  </si>
  <si>
    <t>3st. - 133/108/89 - 6+0,8m</t>
  </si>
  <si>
    <t>R-1048-215b</t>
  </si>
  <si>
    <t>3st. - 159/133/1149 - 6+1m</t>
  </si>
  <si>
    <t>ochranná manžeta plastová OM133</t>
  </si>
  <si>
    <t>ochranná manžeta plastová OM159</t>
  </si>
  <si>
    <t>1048-422</t>
  </si>
  <si>
    <t>VÝLOŽNÍK ROVNÝ PŘECHODOVÝ</t>
  </si>
  <si>
    <t>1048-436a</t>
  </si>
  <si>
    <t>1-1000  výl.rov.jedn.ul.žárově zinkovaný</t>
  </si>
  <si>
    <t>1048-436b</t>
  </si>
  <si>
    <t>1-2750  výl.rov.jedn.ul.žárově zinkovaný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</si>
  <si>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</si>
  <si>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</si>
  <si>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</si>
  <si>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</si>
  <si>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</si>
  <si>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</si>
  <si>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</si>
  <si>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</si>
  <si>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</si>
  <si>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</si>
  <si>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</si>
  <si>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</si>
  <si>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R-1047-005p1</t>
  </si>
  <si>
    <t>P - přechodové, optika DPR1, 5700K, 8500/7820lm, IP66, IK09</t>
  </si>
  <si>
    <t>příspěvek na recyklaci</t>
  </si>
  <si>
    <t>9999-1280</t>
  </si>
  <si>
    <t>HODINOVE ZUCTOVACI SAZBY</t>
  </si>
  <si>
    <t>9999-1283</t>
  </si>
  <si>
    <t xml:space="preserve"> Uprava stavajiciho zarizeni</t>
  </si>
  <si>
    <t>hod</t>
  </si>
  <si>
    <t>9999-1286</t>
  </si>
  <si>
    <t xml:space="preserve"> Napojeni na stavajici zarizeni</t>
  </si>
  <si>
    <t>9999-1290</t>
  </si>
  <si>
    <t xml:space="preserve"> Zabezpeceni pracoviste</t>
  </si>
  <si>
    <t>R-9999-1281a</t>
  </si>
  <si>
    <t xml:space="preserve"> Strojhodiny jeřábu</t>
  </si>
  <si>
    <t>R-9999-1281b</t>
  </si>
  <si>
    <t xml:space="preserve"> Strojhodiny montážní plošiny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</si>
  <si>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</si>
  <si>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</si>
  <si>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</si>
  <si>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</si>
  <si>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</si>
  <si>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</si>
  <si>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</si>
  <si>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</si>
  <si>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</si>
  <si>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</si>
  <si>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</si>
  <si>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</si>
  <si>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</si>
  <si>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</si>
  <si>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</si>
  <si>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</si>
  <si>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</si>
  <si>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</si>
  <si>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</si>
  <si>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9999-904</t>
  </si>
  <si>
    <t>VYTRHÁNÍ DLAŽBY</t>
  </si>
  <si>
    <t>9999-917</t>
  </si>
  <si>
    <t xml:space="preserve"> Kostky drobné, spáry nezalité</t>
  </si>
  <si>
    <t>m2</t>
  </si>
  <si>
    <t>ROZBOURÁNÍ BETONOVÉHO PODKLADU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</si>
  <si>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</si>
  <si>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</si>
  <si>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</si>
  <si>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</si>
  <si>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</si>
  <si>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</si>
  <si>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</si>
  <si>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</si>
  <si>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</si>
  <si>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</si>
  <si>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</si>
  <si>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</si>
  <si>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</si>
  <si>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</si>
  <si>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</si>
  <si>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</si>
  <si>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9999-975a</t>
  </si>
  <si>
    <t xml:space="preserve"> D 300x1000 mm</t>
  </si>
  <si>
    <t>9999-975b</t>
  </si>
  <si>
    <t xml:space="preserve"> D 300x1200 mm</t>
  </si>
  <si>
    <t>9999-991</t>
  </si>
  <si>
    <t>HLOUBENÍ KABELOVÉ RÝHY</t>
  </si>
  <si>
    <t>9999-999</t>
  </si>
  <si>
    <t xml:space="preserve"> Zemina třídy 3, šíře 350mm,hloubka 500mm</t>
  </si>
  <si>
    <t>9999-1067</t>
  </si>
  <si>
    <t>ZŘÍZENÍ KABELOVÉHO LOŽE</t>
  </si>
  <si>
    <t>9999-1100</t>
  </si>
  <si>
    <t xml:space="preserve"> Z kopaného písku vrstvy 10+10cm se zakrytím kabelu cihlami-ve směru kabelu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</si>
  <si>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</si>
  <si>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</si>
  <si>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</si>
  <si>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</si>
  <si>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</si>
  <si>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</si>
  <si>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</si>
  <si>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</si>
  <si>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</si>
  <si>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</si>
  <si>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</si>
  <si>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</si>
  <si>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</si>
  <si>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</si>
  <si>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</si>
  <si>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9999-1200</t>
  </si>
  <si>
    <t>PODKLADOVÁ VRSTVA</t>
  </si>
  <si>
    <t>9999-1202</t>
  </si>
  <si>
    <t xml:space="preserve"> Ze šterkopísku vč. zhutnění</t>
  </si>
  <si>
    <t>9999-1203</t>
  </si>
  <si>
    <t xml:space="preserve"> Z betonu prostého vč. rozprostření</t>
  </si>
  <si>
    <t>9999-1204</t>
  </si>
  <si>
    <t>OPRAVA POVRCHU</t>
  </si>
  <si>
    <t>kostky drobné</t>
  </si>
  <si>
    <t>9999-1188</t>
  </si>
  <si>
    <t>ÚPRAVA POVRCHU</t>
  </si>
  <si>
    <t>9999-1195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</si>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</sst>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4A67C-B61B-4942-A279-226065CA10FD}">
  <dimension ref="A1:F32"/>
  <sheetViews>
    <sheetView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226</v>
      </c>
      <c r="C1" s="12" t="s">
        <v>227</v>
      </c>
      <c r="D1" s="3"/>
    </row>
    <row r="2" spans="1:4">
      <c r="A2" s="6" t="s">
        <v>228</v>
      </c>
      <c r="B2" s="20"/>
      <c r="C2" s="20"/>
      <c r="D2" s="3"/>
    </row>
    <row r="3" spans="1:4">
      <c r="A3" s="7" t="s">
        <v>229</v>
      </c>
      <c r="B3" s="16">
        <f>0</f>
        <v>0</v>
      </c>
      <c r="C3" s="16"/>
      <c r="D3" s="3"/>
    </row>
    <row r="4" spans="1:4">
      <c r="A4" s="7" t="s">
        <v>230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231</v>
      </c>
      <c r="B5" s="16"/>
      <c r="C5" s="16">
        <f>(Rozpočet!F48) + 0</f>
        <v>0</v>
      </c>
      <c r="D5" s="3"/>
    </row>
    <row r="6" spans="1:4">
      <c r="A6" s="7" t="s">
        <v>232</v>
      </c>
      <c r="B6" s="16"/>
      <c r="C6" s="16">
        <f>0 + (Rozpočet!I48) + 0</f>
        <v>0</v>
      </c>
      <c r="D6" s="3"/>
    </row>
    <row r="7" spans="1:4">
      <c r="A7" s="8" t="s">
        <v>233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234</v>
      </c>
      <c r="B8" s="16"/>
      <c r="C8" s="16">
        <f>(C5 + C6) * Parametry!B18 / 100</f>
        <v>0</v>
      </c>
      <c r="D8" s="3"/>
    </row>
    <row r="9" spans="1:4">
      <c r="A9" s="7" t="s">
        <v>235</v>
      </c>
      <c r="B9" s="16"/>
      <c r="C9" s="16">
        <f>0 + 0</f>
        <v>0</v>
      </c>
      <c r="D9" s="3"/>
    </row>
    <row r="10" spans="1:4">
      <c r="A10" s="7" t="s">
        <v>152</v>
      </c>
      <c r="B10" s="16"/>
      <c r="C10" s="16">
        <f>(Rozpočet!F84) + (Rozpočet!I84)</f>
        <v>0</v>
      </c>
      <c r="D10" s="3"/>
    </row>
    <row r="11" spans="1:4">
      <c r="A11" s="7" t="s">
        <v>236</v>
      </c>
      <c r="B11" s="16"/>
      <c r="C11" s="16">
        <f>(C9 + C10) * Parametry!B19 / 100</f>
        <v>0</v>
      </c>
      <c r="D11" s="3"/>
    </row>
    <row r="12" spans="1:4">
      <c r="A12" s="8" t="s">
        <v>237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238</v>
      </c>
      <c r="B13" s="16"/>
      <c r="C13" s="16">
        <f>(B12 + C12) * Parametry!B20 / 100</f>
        <v>0</v>
      </c>
      <c r="D13" s="3"/>
    </row>
    <row r="14" spans="1:4">
      <c r="A14" s="7" t="s">
        <v>239</v>
      </c>
      <c r="B14" s="16"/>
      <c r="C14" s="16">
        <f>(B12 + C12) * Parametry!B21 / 100</f>
        <v>0</v>
      </c>
      <c r="D14" s="3"/>
    </row>
    <row r="15" spans="1:4">
      <c r="A15" s="7" t="s">
        <v>240</v>
      </c>
      <c r="B15" s="16"/>
      <c r="C15" s="16">
        <f>(B7 + C7) * Parametry!B22 / 100</f>
        <v>0</v>
      </c>
      <c r="D15" s="3"/>
    </row>
    <row r="16" spans="1:4">
      <c r="A16" s="6" t="s">
        <v>241</v>
      </c>
      <c r="B16" s="20"/>
      <c r="C16" s="20">
        <f>B12 + C12 + C13 + C14 + C15</f>
        <v>0</v>
      </c>
      <c r="D16" s="3"/>
    </row>
    <row r="17" spans="1:4">
      <c r="A17" s="7" t="s">
        <v>15</v>
      </c>
      <c r="B17" s="16"/>
      <c r="C17" s="16"/>
      <c r="D17" s="3"/>
    </row>
    <row r="18" spans="1:4">
      <c r="A18" s="6" t="s">
        <v>242</v>
      </c>
      <c r="B18" s="20"/>
      <c r="C18" s="20"/>
      <c r="D18" s="3"/>
    </row>
    <row r="19" spans="1:4">
      <c r="A19" s="7" t="s">
        <v>243</v>
      </c>
      <c r="B19" s="16"/>
      <c r="C19" s="16">
        <f>C12 * Parametry!B23 / 100</f>
        <v>0</v>
      </c>
      <c r="D19" s="3"/>
    </row>
    <row r="20" spans="1:4">
      <c r="A20" s="7" t="s">
        <v>244</v>
      </c>
      <c r="B20" s="16"/>
      <c r="C20" s="16">
        <f>C12 * Parametry!B24 / 100</f>
        <v>0</v>
      </c>
      <c r="D20" s="3"/>
    </row>
    <row r="21" spans="1:4">
      <c r="A21" s="6" t="s">
        <v>245</v>
      </c>
      <c r="B21" s="20"/>
      <c r="C21" s="20">
        <f>C19 + C20</f>
        <v>0</v>
      </c>
      <c r="D21" s="3"/>
    </row>
    <row r="22" spans="1:4">
      <c r="A22" s="7" t="s">
        <v>246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15</v>
      </c>
      <c r="B23" s="16"/>
      <c r="C23" s="16"/>
      <c r="D23" s="3"/>
    </row>
    <row r="24" spans="1:4">
      <c r="A24" s="4" t="s">
        <v>247</v>
      </c>
      <c r="B24" s="13"/>
      <c r="C24" s="13">
        <f>C16 + C21 + C22</f>
        <v>0</v>
      </c>
      <c r="D24" s="3"/>
    </row>
    <row r="25" spans="1:4">
      <c r="A25" s="7" t="s">
        <v>248</v>
      </c>
      <c r="B25" s="16">
        <f>(SUM(Rozpočet!F3:F45,Rozpočet!F47)+SUM(Rozpočet!F50:F83)) + (SUM(Rozpočet!I3:I45)+SUM(Rozpočet!I50:I83))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249</v>
      </c>
      <c r="B26" s="16">
        <f>(SUM(Rozpočet!F3,Rozpočet!F6,Rozpočet!F9,Rozpočet!F11,Rozpočet!F13,Rozpočet!F16,Rozpočet!F18:F19,Rozpočet!F24,Rozpočet!F27,Rozpočet!F29,Rozpočet!F31:F32,Rozpočet!F35,Rozpočet!F41,Rozpočet!F43:F44)+SUM(Rozpočet!F50,Rozpočet!F52,Rozpočet!F54,Rozpočet!F56:F57,Rozpočet!F59:F60,Rozpočet!F62,Rozpočet!F65,Rozpočet!F67,Rozpočet!F69,Rozpočet!F71,Rozpočet!F73,Rozpočet!F75,Rozpočet!F77,Rozpočet!F80,Rozpočet!F82)) + (SUM(Rozpočet!I3,Rozpočet!I6,Rozpočet!I9,Rozpočet!I11,Rozpočet!I13,Rozpočet!I16,Rozpočet!I18:I19,Rozpočet!I24,Rozpočet!I27,Rozpočet!I29,Rozpočet!I31:I32,Rozpočet!I35,Rozpočet!I41,Rozpočet!I43:I44)+SUM(Rozpočet!I50,Rozpočet!I52,Rozpočet!I54,Rozpočet!I56:I57,Rozpočet!I59:I60,Rozpočet!I62,Rozpočet!I65,Rozpočet!I67,Rozpočet!I69,Rozpočet!I71,Rozpočet!I73,Rozpočet!I75,Rozpočet!I77,Rozpočet!I80,Rozpočet!I82))</f>
        <v>0</v>
      </c>
      <c r="C26" s="16">
        <f>B26 * Parametry!B30 / 100</f>
        <v>0</v>
      </c>
      <c r="D26" s="3"/>
    </row>
    <row r="27" spans="1:4">
      <c r="A27" s="4" t="s">
        <v>250</v>
      </c>
      <c r="B27" s="13"/>
      <c r="C27" s="13">
        <f>C24 + C25 + C26</f>
        <v>0</v>
      </c>
      <c r="D27" s="3"/>
    </row>
    <row r="28" spans="1:4">
      <c r="A28" s="7" t="s">
        <v>15</v>
      </c>
      <c r="B28" s="16"/>
      <c r="C28" s="16"/>
      <c r="D28" s="3"/>
    </row>
    <row r="29" spans="1:4">
      <c r="A29" s="6" t="s">
        <v>251</v>
      </c>
      <c r="B29" s="22" t="s">
        <v>55</v>
      </c>
      <c r="C29" s="22" t="s">
        <v>58</v>
      </c>
      <c r="D29" s="3"/>
    </row>
    <row r="30" spans="1:4">
      <c r="A30" s="7" t="s">
        <v>62</v>
      </c>
      <c r="B30" s="16">
        <f>(Rozpočet!F48)</f>
        <v>0</v>
      </c>
      <c r="C30" s="16">
        <f>(Rozpočet!I48)</f>
        <v>0</v>
      </c>
      <c r="D30" s="3"/>
    </row>
    <row r="31" spans="1:4">
      <c r="A31" s="7" t="s">
        <v>152</v>
      </c>
      <c r="B31" s="16">
        <f>(Rozpočet!F84)</f>
        <v>0</v>
      </c>
      <c r="C31" s="16">
        <f>(Rozpočet!I84)</f>
        <v>0</v>
      </c>
      <c r="D31" s="3"/>
    </row>
    <row r="32" spans="1:4">
      <c r="A32" s="7" t="s">
        <v>15</v>
      </c>
      <c r="B32" s="16"/>
      <c r="C32" s="16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658C-A924-431D-9900-233626F7BF6A}">
  <dimension ref="A1:N90"/>
  <sheetViews>
    <sheetView tabSelected="1" workbookViewId="0">
      <selection activeCell="I78" sqref="I78"/>
    </sheetView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5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8" style="10" hidden="1" customWidth="1"/>
  </cols>
  <sheetData>
    <row r="1" spans="1:14">
      <c r="A1" s="2" t="s">
        <v>52</v>
      </c>
      <c r="B1" s="2" t="s">
        <v>0</v>
      </c>
      <c r="C1" s="2" t="s">
        <v>53</v>
      </c>
      <c r="D1" s="12" t="s">
        <v>54</v>
      </c>
      <c r="E1" s="12" t="s">
        <v>55</v>
      </c>
      <c r="F1" s="12" t="s">
        <v>56</v>
      </c>
      <c r="G1" s="2" t="s">
        <v>57</v>
      </c>
      <c r="H1" s="12" t="s">
        <v>58</v>
      </c>
      <c r="I1" s="12" t="s">
        <v>59</v>
      </c>
      <c r="J1" s="12" t="s">
        <v>60</v>
      </c>
      <c r="K1" s="12" t="s">
        <v>61</v>
      </c>
      <c r="L1" s="3"/>
      <c r="M1" s="3"/>
      <c r="N1" s="10">
        <f>Parametry!B31/100*F4+Parametry!B31/100*F5+Parametry!B31/100*F7+Parametry!B31/100*F8+Parametry!B31/100*F10+Parametry!B31/100*F12+Parametry!B31/100*F14+Parametry!B31/100*F15+Parametry!B31/100*F17+Parametry!B31/100*F20+Parametry!B31/100*F21+Parametry!B31/100*F22+Parametry!B31/100*F23+Parametry!B31/100*F25+Parametry!B31/100*F26+Parametry!B31/100*F28+Parametry!B31/100*F33+Parametry!B31/100*F34+Parametry!B31/100*F36+Parametry!B31/100*F37+Parametry!B31/100*F38+Parametry!B31/100*F39+Parametry!B31/100*F40</f>
        <v>0</v>
      </c>
    </row>
    <row r="2" spans="1:14">
      <c r="A2" s="4" t="s">
        <v>15</v>
      </c>
      <c r="B2" s="4" t="s">
        <v>62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4">
      <c r="A3" s="14" t="s">
        <v>63</v>
      </c>
      <c r="B3" s="14" t="s">
        <v>64</v>
      </c>
      <c r="C3" s="14" t="s">
        <v>15</v>
      </c>
      <c r="D3" s="15"/>
      <c r="E3" s="15"/>
      <c r="F3" s="15"/>
      <c r="G3" s="14" t="s">
        <v>15</v>
      </c>
      <c r="H3" s="15"/>
      <c r="I3" s="15"/>
      <c r="J3" s="15"/>
      <c r="K3" s="15"/>
      <c r="L3" s="3"/>
      <c r="M3" s="3"/>
    </row>
    <row r="4" spans="1:14">
      <c r="A4" s="7" t="s">
        <v>65</v>
      </c>
      <c r="B4" s="7" t="s">
        <v>66</v>
      </c>
      <c r="C4" s="7" t="s">
        <v>67</v>
      </c>
      <c r="D4" s="16">
        <v>8</v>
      </c>
      <c r="E4" s="16">
        <v>0</v>
      </c>
      <c r="F4" s="16">
        <f>D4*E4</f>
        <v>0</v>
      </c>
      <c r="G4" s="7" t="s">
        <v>15</v>
      </c>
      <c r="H4" s="16">
        <v>0</v>
      </c>
      <c r="I4" s="16">
        <f>D4*H4</f>
        <v>0</v>
      </c>
      <c r="J4" s="16">
        <f>E4+H4</f>
        <v>0</v>
      </c>
      <c r="K4" s="16">
        <f>F4+I4</f>
        <v>0</v>
      </c>
      <c r="L4" s="3"/>
      <c r="M4" s="3"/>
    </row>
    <row r="5" spans="1:14">
      <c r="A5" s="7" t="s">
        <v>68</v>
      </c>
      <c r="B5" s="7" t="s">
        <v>69</v>
      </c>
      <c r="C5" s="7" t="s">
        <v>67</v>
      </c>
      <c r="D5" s="16">
        <v>5</v>
      </c>
      <c r="E5" s="16">
        <v>0</v>
      </c>
      <c r="F5" s="16">
        <f>D5*E5</f>
        <v>0</v>
      </c>
      <c r="G5" s="7" t="s">
        <v>15</v>
      </c>
      <c r="H5" s="16">
        <v>0</v>
      </c>
      <c r="I5" s="16">
        <f>D5*H5</f>
        <v>0</v>
      </c>
      <c r="J5" s="16">
        <f>E5+H5</f>
        <v>0</v>
      </c>
      <c r="K5" s="16">
        <f>F5+I5</f>
        <v>0</v>
      </c>
      <c r="L5" s="3"/>
      <c r="M5" s="3"/>
    </row>
    <row r="6" spans="1:14">
      <c r="A6" s="14" t="s">
        <v>70</v>
      </c>
      <c r="B6" s="14" t="s">
        <v>71</v>
      </c>
      <c r="C6" s="14" t="s">
        <v>15</v>
      </c>
      <c r="D6" s="15"/>
      <c r="E6" s="15"/>
      <c r="F6" s="15"/>
      <c r="G6" s="14" t="s">
        <v>15</v>
      </c>
      <c r="H6" s="15"/>
      <c r="I6" s="15"/>
      <c r="J6" s="15"/>
      <c r="K6" s="15"/>
      <c r="L6" s="3"/>
      <c r="M6" s="3"/>
    </row>
    <row r="7" spans="1:14">
      <c r="A7" s="7" t="s">
        <v>72</v>
      </c>
      <c r="B7" s="7" t="s">
        <v>73</v>
      </c>
      <c r="C7" s="7" t="s">
        <v>67</v>
      </c>
      <c r="D7" s="16">
        <v>20</v>
      </c>
      <c r="E7" s="16">
        <v>0</v>
      </c>
      <c r="F7" s="16">
        <f>D7*E7</f>
        <v>0</v>
      </c>
      <c r="G7" s="7" t="s">
        <v>15</v>
      </c>
      <c r="H7" s="16">
        <v>0</v>
      </c>
      <c r="I7" s="16">
        <f>D7*H7</f>
        <v>0</v>
      </c>
      <c r="J7" s="16">
        <f>E7+H7</f>
        <v>0</v>
      </c>
      <c r="K7" s="16">
        <f>F7+I7</f>
        <v>0</v>
      </c>
      <c r="L7" s="3"/>
      <c r="M7" s="3"/>
    </row>
    <row r="8" spans="1:14">
      <c r="A8" s="7" t="s">
        <v>74</v>
      </c>
      <c r="B8" s="7" t="s">
        <v>75</v>
      </c>
      <c r="C8" s="7" t="s">
        <v>67</v>
      </c>
      <c r="D8" s="16">
        <v>70</v>
      </c>
      <c r="E8" s="16">
        <v>0</v>
      </c>
      <c r="F8" s="16">
        <f>D8*E8</f>
        <v>0</v>
      </c>
      <c r="G8" s="7" t="s">
        <v>15</v>
      </c>
      <c r="H8" s="16">
        <v>0</v>
      </c>
      <c r="I8" s="16">
        <f>D8*H8</f>
        <v>0</v>
      </c>
      <c r="J8" s="16">
        <f>E8+H8</f>
        <v>0</v>
      </c>
      <c r="K8" s="16">
        <f>F8+I8</f>
        <v>0</v>
      </c>
      <c r="L8" s="3"/>
      <c r="M8" s="3"/>
    </row>
    <row r="9" spans="1:14">
      <c r="A9" s="14" t="s">
        <v>76</v>
      </c>
      <c r="B9" s="14" t="s">
        <v>77</v>
      </c>
      <c r="C9" s="14" t="s">
        <v>15</v>
      </c>
      <c r="D9" s="15"/>
      <c r="E9" s="15"/>
      <c r="F9" s="15"/>
      <c r="G9" s="14" t="s">
        <v>15</v>
      </c>
      <c r="H9" s="15"/>
      <c r="I9" s="15"/>
      <c r="J9" s="15"/>
      <c r="K9" s="15"/>
      <c r="L9" s="3"/>
      <c r="M9" s="3"/>
    </row>
    <row r="10" spans="1:14">
      <c r="A10" s="7" t="s">
        <v>78</v>
      </c>
      <c r="B10" s="7" t="s">
        <v>79</v>
      </c>
      <c r="C10" s="7" t="s">
        <v>80</v>
      </c>
      <c r="D10" s="16">
        <v>22</v>
      </c>
      <c r="E10" s="16">
        <v>0</v>
      </c>
      <c r="F10" s="16">
        <f>D10*E10</f>
        <v>0</v>
      </c>
      <c r="G10" s="7" t="s">
        <v>81</v>
      </c>
      <c r="H10" s="16">
        <v>0</v>
      </c>
      <c r="I10" s="16">
        <f>D10*H10</f>
        <v>0</v>
      </c>
      <c r="J10" s="16">
        <f>E10+H10</f>
        <v>0</v>
      </c>
      <c r="K10" s="16">
        <f>F10+I10</f>
        <v>0</v>
      </c>
      <c r="L10" s="3"/>
      <c r="M10" s="3"/>
    </row>
    <row r="11" spans="1:14">
      <c r="A11" s="14" t="s">
        <v>82</v>
      </c>
      <c r="B11" s="14" t="s">
        <v>83</v>
      </c>
      <c r="C11" s="14" t="s">
        <v>15</v>
      </c>
      <c r="D11" s="15"/>
      <c r="E11" s="15"/>
      <c r="F11" s="15"/>
      <c r="G11" s="14" t="s">
        <v>15</v>
      </c>
      <c r="H11" s="15"/>
      <c r="I11" s="15"/>
      <c r="J11" s="15"/>
      <c r="K11" s="15"/>
      <c r="L11" s="3"/>
      <c r="M11" s="3"/>
    </row>
    <row r="12" spans="1:14">
      <c r="A12" s="7" t="s">
        <v>84</v>
      </c>
      <c r="B12" s="7" t="s">
        <v>85</v>
      </c>
      <c r="C12" s="7" t="s">
        <v>67</v>
      </c>
      <c r="D12" s="16">
        <v>65</v>
      </c>
      <c r="E12" s="16">
        <v>0</v>
      </c>
      <c r="F12" s="16">
        <f>D12*E12</f>
        <v>0</v>
      </c>
      <c r="G12" s="7" t="s">
        <v>15</v>
      </c>
      <c r="H12" s="16">
        <v>0</v>
      </c>
      <c r="I12" s="16">
        <f>D12*H12</f>
        <v>0</v>
      </c>
      <c r="J12" s="16">
        <f>E12+H12</f>
        <v>0</v>
      </c>
      <c r="K12" s="16">
        <f>F12+I12</f>
        <v>0</v>
      </c>
      <c r="L12" s="3"/>
      <c r="M12" s="3"/>
    </row>
    <row r="13" spans="1:14">
      <c r="A13" s="14" t="s">
        <v>86</v>
      </c>
      <c r="B13" s="14" t="s">
        <v>87</v>
      </c>
      <c r="C13" s="14" t="s">
        <v>15</v>
      </c>
      <c r="D13" s="15"/>
      <c r="E13" s="15"/>
      <c r="F13" s="15"/>
      <c r="G13" s="14" t="s">
        <v>15</v>
      </c>
      <c r="H13" s="15"/>
      <c r="I13" s="15"/>
      <c r="J13" s="15"/>
      <c r="K13" s="15"/>
      <c r="L13" s="3"/>
      <c r="M13" s="3"/>
    </row>
    <row r="14" spans="1:14">
      <c r="A14" s="7" t="s">
        <v>88</v>
      </c>
      <c r="B14" s="7" t="s">
        <v>89</v>
      </c>
      <c r="C14" s="7" t="s">
        <v>80</v>
      </c>
      <c r="D14" s="16">
        <v>2</v>
      </c>
      <c r="E14" s="16">
        <v>0</v>
      </c>
      <c r="F14" s="16">
        <f>D14*E14</f>
        <v>0</v>
      </c>
      <c r="G14" s="7" t="s">
        <v>15</v>
      </c>
      <c r="H14" s="16">
        <v>0</v>
      </c>
      <c r="I14" s="16">
        <f>D14*H14</f>
        <v>0</v>
      </c>
      <c r="J14" s="16">
        <f>E14+H14</f>
        <v>0</v>
      </c>
      <c r="K14" s="16">
        <f>F14+I14</f>
        <v>0</v>
      </c>
      <c r="L14" s="3"/>
      <c r="M14" s="3"/>
    </row>
    <row r="15" spans="1:14">
      <c r="A15" s="7" t="s">
        <v>90</v>
      </c>
      <c r="B15" s="7" t="s">
        <v>91</v>
      </c>
      <c r="C15" s="7" t="s">
        <v>80</v>
      </c>
      <c r="D15" s="16">
        <v>4</v>
      </c>
      <c r="E15" s="16">
        <v>0</v>
      </c>
      <c r="F15" s="16">
        <f>D15*E15</f>
        <v>0</v>
      </c>
      <c r="G15" s="7" t="s">
        <v>15</v>
      </c>
      <c r="H15" s="16">
        <v>0</v>
      </c>
      <c r="I15" s="16">
        <f>D15*H15</f>
        <v>0</v>
      </c>
      <c r="J15" s="16">
        <f>E15+H15</f>
        <v>0</v>
      </c>
      <c r="K15" s="16">
        <f>F15+I15</f>
        <v>0</v>
      </c>
      <c r="L15" s="3"/>
      <c r="M15" s="3"/>
    </row>
    <row r="16" spans="1:14">
      <c r="A16" s="14" t="s">
        <v>92</v>
      </c>
      <c r="B16" s="14" t="s">
        <v>93</v>
      </c>
      <c r="C16" s="14" t="s">
        <v>15</v>
      </c>
      <c r="D16" s="15"/>
      <c r="E16" s="15"/>
      <c r="F16" s="15"/>
      <c r="G16" s="14" t="s">
        <v>15</v>
      </c>
      <c r="H16" s="15"/>
      <c r="I16" s="15"/>
      <c r="J16" s="15"/>
      <c r="K16" s="15"/>
      <c r="L16" s="3"/>
      <c r="M16" s="3"/>
    </row>
    <row r="17" spans="1:13">
      <c r="A17" s="7" t="s">
        <v>94</v>
      </c>
      <c r="B17" s="7" t="s">
        <v>95</v>
      </c>
      <c r="C17" s="7" t="s">
        <v>80</v>
      </c>
      <c r="D17" s="16">
        <v>2</v>
      </c>
      <c r="E17" s="16">
        <v>0</v>
      </c>
      <c r="F17" s="16">
        <f>D17*E17</f>
        <v>0</v>
      </c>
      <c r="G17" s="7" t="s">
        <v>15</v>
      </c>
      <c r="H17" s="16">
        <v>0</v>
      </c>
      <c r="I17" s="16">
        <f>D17*H17</f>
        <v>0</v>
      </c>
      <c r="J17" s="16">
        <f>E17+H17</f>
        <v>0</v>
      </c>
      <c r="K17" s="16">
        <f>F17+I17</f>
        <v>0</v>
      </c>
      <c r="L17" s="3"/>
      <c r="M17" s="3"/>
    </row>
    <row r="18" spans="1:13">
      <c r="A18" s="14" t="s">
        <v>96</v>
      </c>
      <c r="B18" s="14" t="s">
        <v>97</v>
      </c>
      <c r="C18" s="14" t="s">
        <v>15</v>
      </c>
      <c r="D18" s="15"/>
      <c r="E18" s="15"/>
      <c r="F18" s="15"/>
      <c r="G18" s="14" t="s">
        <v>15</v>
      </c>
      <c r="H18" s="15"/>
      <c r="I18" s="15"/>
      <c r="J18" s="15"/>
      <c r="K18" s="15"/>
      <c r="L18" s="3"/>
      <c r="M18" s="3"/>
    </row>
    <row r="19" spans="1:13">
      <c r="A19" s="14" t="s">
        <v>15</v>
      </c>
      <c r="B19" s="14" t="s">
        <v>98</v>
      </c>
      <c r="C19" s="14" t="s">
        <v>15</v>
      </c>
      <c r="D19" s="15"/>
      <c r="E19" s="15"/>
      <c r="F19" s="15"/>
      <c r="G19" s="14" t="s">
        <v>15</v>
      </c>
      <c r="H19" s="15"/>
      <c r="I19" s="15"/>
      <c r="J19" s="15"/>
      <c r="K19" s="15"/>
      <c r="L19" s="3"/>
      <c r="M19" s="3"/>
    </row>
    <row r="20" spans="1:13">
      <c r="A20" s="7" t="s">
        <v>99</v>
      </c>
      <c r="B20" s="7" t="s">
        <v>100</v>
      </c>
      <c r="C20" s="7" t="s">
        <v>80</v>
      </c>
      <c r="D20" s="16">
        <v>1</v>
      </c>
      <c r="E20" s="16">
        <v>0</v>
      </c>
      <c r="F20" s="16">
        <f>D20*E20</f>
        <v>0</v>
      </c>
      <c r="G20" s="7" t="s">
        <v>15</v>
      </c>
      <c r="H20" s="16">
        <v>0</v>
      </c>
      <c r="I20" s="16">
        <f>D20*H20</f>
        <v>0</v>
      </c>
      <c r="J20" s="16">
        <f t="shared" ref="J20:K23" si="0">E20+H20</f>
        <v>0</v>
      </c>
      <c r="K20" s="16">
        <f t="shared" si="0"/>
        <v>0</v>
      </c>
      <c r="L20" s="3"/>
      <c r="M20" s="3"/>
    </row>
    <row r="21" spans="1:13">
      <c r="A21" s="7" t="s">
        <v>101</v>
      </c>
      <c r="B21" s="7" t="s">
        <v>102</v>
      </c>
      <c r="C21" s="7" t="s">
        <v>80</v>
      </c>
      <c r="D21" s="16">
        <v>1</v>
      </c>
      <c r="E21" s="16">
        <v>0</v>
      </c>
      <c r="F21" s="16">
        <f>D21*E21</f>
        <v>0</v>
      </c>
      <c r="G21" s="7" t="s">
        <v>15</v>
      </c>
      <c r="H21" s="16">
        <v>0</v>
      </c>
      <c r="I21" s="16">
        <f>D21*H21</f>
        <v>0</v>
      </c>
      <c r="J21" s="16">
        <f t="shared" si="0"/>
        <v>0</v>
      </c>
      <c r="K21" s="16">
        <f t="shared" si="0"/>
        <v>0</v>
      </c>
      <c r="L21" s="3"/>
      <c r="M21" s="3"/>
    </row>
    <row r="22" spans="1:13">
      <c r="A22" s="7" t="s">
        <v>15</v>
      </c>
      <c r="B22" s="7" t="s">
        <v>103</v>
      </c>
      <c r="C22" s="7" t="s">
        <v>80</v>
      </c>
      <c r="D22" s="16">
        <v>1</v>
      </c>
      <c r="E22" s="16">
        <v>0</v>
      </c>
      <c r="F22" s="16">
        <f>D22*E22</f>
        <v>0</v>
      </c>
      <c r="G22" s="7" t="s">
        <v>15</v>
      </c>
      <c r="H22" s="16">
        <v>0</v>
      </c>
      <c r="I22" s="16">
        <f>D22*H22</f>
        <v>0</v>
      </c>
      <c r="J22" s="16">
        <f t="shared" si="0"/>
        <v>0</v>
      </c>
      <c r="K22" s="16">
        <f t="shared" si="0"/>
        <v>0</v>
      </c>
      <c r="L22" s="3"/>
      <c r="M22" s="3"/>
    </row>
    <row r="23" spans="1:13">
      <c r="A23" s="7" t="s">
        <v>15</v>
      </c>
      <c r="B23" s="7" t="s">
        <v>104</v>
      </c>
      <c r="C23" s="7" t="s">
        <v>80</v>
      </c>
      <c r="D23" s="16">
        <v>1</v>
      </c>
      <c r="E23" s="16">
        <v>0</v>
      </c>
      <c r="F23" s="16">
        <f>D23*E23</f>
        <v>0</v>
      </c>
      <c r="G23" s="7" t="s">
        <v>15</v>
      </c>
      <c r="H23" s="16">
        <v>0</v>
      </c>
      <c r="I23" s="16">
        <f>D23*H23</f>
        <v>0</v>
      </c>
      <c r="J23" s="16">
        <f t="shared" si="0"/>
        <v>0</v>
      </c>
      <c r="K23" s="16">
        <f t="shared" si="0"/>
        <v>0</v>
      </c>
      <c r="L23" s="3"/>
      <c r="M23" s="3"/>
    </row>
    <row r="24" spans="1:13">
      <c r="A24" s="14" t="s">
        <v>105</v>
      </c>
      <c r="B24" s="14" t="s">
        <v>106</v>
      </c>
      <c r="C24" s="14" t="s">
        <v>15</v>
      </c>
      <c r="D24" s="15"/>
      <c r="E24" s="15"/>
      <c r="F24" s="15"/>
      <c r="G24" s="14" t="s">
        <v>15</v>
      </c>
      <c r="H24" s="15"/>
      <c r="I24" s="15"/>
      <c r="J24" s="15"/>
      <c r="K24" s="15"/>
      <c r="L24" s="3"/>
      <c r="M24" s="3"/>
    </row>
    <row r="25" spans="1:13">
      <c r="A25" s="7" t="s">
        <v>107</v>
      </c>
      <c r="B25" s="7" t="s">
        <v>108</v>
      </c>
      <c r="C25" s="7" t="s">
        <v>80</v>
      </c>
      <c r="D25" s="16">
        <v>1</v>
      </c>
      <c r="E25" s="16">
        <v>0</v>
      </c>
      <c r="F25" s="16">
        <f>D25*E25</f>
        <v>0</v>
      </c>
      <c r="G25" s="7" t="s">
        <v>15</v>
      </c>
      <c r="H25" s="16">
        <v>0</v>
      </c>
      <c r="I25" s="16">
        <f>D25*H25</f>
        <v>0</v>
      </c>
      <c r="J25" s="16">
        <f>E25+H25</f>
        <v>0</v>
      </c>
      <c r="K25" s="16">
        <f>F25+I25</f>
        <v>0</v>
      </c>
      <c r="L25" s="3"/>
      <c r="M25" s="3"/>
    </row>
    <row r="26" spans="1:13">
      <c r="A26" s="7" t="s">
        <v>109</v>
      </c>
      <c r="B26" s="7" t="s">
        <v>110</v>
      </c>
      <c r="C26" s="7" t="s">
        <v>80</v>
      </c>
      <c r="D26" s="16">
        <v>1</v>
      </c>
      <c r="E26" s="16">
        <v>0</v>
      </c>
      <c r="F26" s="16">
        <f>D26*E26</f>
        <v>0</v>
      </c>
      <c r="G26" s="7" t="s">
        <v>15</v>
      </c>
      <c r="H26" s="16">
        <v>0</v>
      </c>
      <c r="I26" s="16">
        <f>D26*H26</f>
        <v>0</v>
      </c>
      <c r="J26" s="16">
        <f>E26+H26</f>
        <v>0</v>
      </c>
      <c r="K26" s="16">
        <f>F26+I26</f>
        <v>0</v>
      </c>
      <c r="L26" s="3"/>
      <c r="M26" s="3"/>
    </row>
    <row r="27" spans="1:13">
      <c r="A27" s="14" t="s">
        <v>111</v>
      </c>
      <c r="B27" s="14" t="s">
        <v>112</v>
      </c>
      <c r="C27" s="14" t="s">
        <v>15</v>
      </c>
      <c r="D27" s="15"/>
      <c r="E27" s="15"/>
      <c r="F27" s="15"/>
      <c r="G27" s="14" t="s">
        <v>15</v>
      </c>
      <c r="H27" s="15"/>
      <c r="I27" s="15"/>
      <c r="J27" s="15"/>
      <c r="K27" s="15"/>
      <c r="L27" s="3"/>
      <c r="M27" s="3"/>
    </row>
    <row r="28" spans="1:13">
      <c r="A28" s="7" t="s">
        <v>113</v>
      </c>
      <c r="B28" s="7" t="s">
        <v>114</v>
      </c>
      <c r="C28" s="7" t="s">
        <v>80</v>
      </c>
      <c r="D28" s="16">
        <v>2</v>
      </c>
      <c r="E28" s="16">
        <v>0</v>
      </c>
      <c r="F28" s="16">
        <f>D28*E28</f>
        <v>0</v>
      </c>
      <c r="G28" s="7" t="s">
        <v>15</v>
      </c>
      <c r="H28" s="16">
        <v>0</v>
      </c>
      <c r="I28" s="16">
        <f>D28*H28</f>
        <v>0</v>
      </c>
      <c r="J28" s="16">
        <f>E28+H28</f>
        <v>0</v>
      </c>
      <c r="K28" s="16">
        <f>F28+I28</f>
        <v>0</v>
      </c>
      <c r="L28" s="3"/>
      <c r="M28" s="3"/>
    </row>
    <row r="29" spans="1:13">
      <c r="A29" s="17" t="s">
        <v>115</v>
      </c>
      <c r="B29" s="17" t="s">
        <v>116</v>
      </c>
      <c r="C29" s="17" t="s">
        <v>15</v>
      </c>
      <c r="D29" s="18"/>
      <c r="E29" s="18"/>
      <c r="F29" s="18"/>
      <c r="G29" s="17" t="s">
        <v>15</v>
      </c>
      <c r="H29" s="18"/>
      <c r="I29" s="18"/>
      <c r="J29" s="18"/>
      <c r="K29" s="18"/>
      <c r="L29" s="3"/>
      <c r="M29" s="3"/>
    </row>
    <row r="30" spans="1:13">
      <c r="A30" s="7" t="s">
        <v>117</v>
      </c>
      <c r="B30" s="7" t="s">
        <v>118</v>
      </c>
      <c r="C30" s="7" t="s">
        <v>80</v>
      </c>
      <c r="D30" s="16">
        <v>2</v>
      </c>
      <c r="E30" s="16">
        <v>0</v>
      </c>
      <c r="F30" s="16">
        <f>D30*E30</f>
        <v>0</v>
      </c>
      <c r="G30" s="7" t="s">
        <v>15</v>
      </c>
      <c r="H30" s="16">
        <v>0</v>
      </c>
      <c r="I30" s="16">
        <f>D30*H30</f>
        <v>0</v>
      </c>
      <c r="J30" s="16">
        <f>E30+H30</f>
        <v>0</v>
      </c>
      <c r="K30" s="16">
        <f>F30+I30</f>
        <v>0</v>
      </c>
      <c r="L30" s="3"/>
      <c r="M30" s="3"/>
    </row>
    <row r="31" spans="1:13">
      <c r="A31" s="14" t="s">
        <v>119</v>
      </c>
      <c r="B31" s="14" t="s">
        <v>120</v>
      </c>
      <c r="C31" s="14" t="s">
        <v>15</v>
      </c>
      <c r="D31" s="15"/>
      <c r="E31" s="15"/>
      <c r="F31" s="15"/>
      <c r="G31" s="14" t="s">
        <v>15</v>
      </c>
      <c r="H31" s="15"/>
      <c r="I31" s="15"/>
      <c r="J31" s="15"/>
      <c r="K31" s="15"/>
      <c r="L31" s="3"/>
      <c r="M31" s="3"/>
    </row>
    <row r="32" spans="1:13">
      <c r="A32" s="14" t="s">
        <v>121</v>
      </c>
      <c r="B32" s="14" t="s">
        <v>122</v>
      </c>
      <c r="C32" s="14" t="s">
        <v>15</v>
      </c>
      <c r="D32" s="15"/>
      <c r="E32" s="15"/>
      <c r="F32" s="15"/>
      <c r="G32" s="14" t="s">
        <v>15</v>
      </c>
      <c r="H32" s="15"/>
      <c r="I32" s="15"/>
      <c r="J32" s="15"/>
      <c r="K32" s="15"/>
      <c r="L32" s="3"/>
      <c r="M32" s="3"/>
    </row>
    <row r="33" spans="1:13">
      <c r="A33" s="7" t="s">
        <v>123</v>
      </c>
      <c r="B33" s="7" t="s">
        <v>124</v>
      </c>
      <c r="C33" s="7" t="s">
        <v>80</v>
      </c>
      <c r="D33" s="16">
        <v>2</v>
      </c>
      <c r="E33" s="16">
        <v>0</v>
      </c>
      <c r="F33" s="16">
        <f>D33*E33</f>
        <v>0</v>
      </c>
      <c r="G33" s="7" t="s">
        <v>15</v>
      </c>
      <c r="H33" s="16">
        <v>0</v>
      </c>
      <c r="I33" s="16">
        <f>D33*H33</f>
        <v>0</v>
      </c>
      <c r="J33" s="16">
        <f>E33+H33</f>
        <v>0</v>
      </c>
      <c r="K33" s="16">
        <f>F33+I33</f>
        <v>0</v>
      </c>
      <c r="L33" s="3"/>
      <c r="M33" s="3"/>
    </row>
    <row r="34" spans="1:13">
      <c r="A34" s="7" t="s">
        <v>15</v>
      </c>
      <c r="B34" s="7" t="s">
        <v>125</v>
      </c>
      <c r="C34" s="7" t="s">
        <v>80</v>
      </c>
      <c r="D34" s="16">
        <v>2</v>
      </c>
      <c r="E34" s="16">
        <v>0</v>
      </c>
      <c r="F34" s="16">
        <f>D34*E34</f>
        <v>0</v>
      </c>
      <c r="G34" s="7" t="s">
        <v>15</v>
      </c>
      <c r="H34" s="16">
        <v>0</v>
      </c>
      <c r="I34" s="16">
        <f>D34*H34</f>
        <v>0</v>
      </c>
      <c r="J34" s="16">
        <f>E34+H34</f>
        <v>0</v>
      </c>
      <c r="K34" s="16">
        <f>F34+I34</f>
        <v>0</v>
      </c>
      <c r="L34" s="3"/>
      <c r="M34" s="3"/>
    </row>
    <row r="35" spans="1:13">
      <c r="A35" s="14" t="s">
        <v>126</v>
      </c>
      <c r="B35" s="14" t="s">
        <v>127</v>
      </c>
      <c r="C35" s="14" t="s">
        <v>15</v>
      </c>
      <c r="D35" s="15"/>
      <c r="E35" s="15"/>
      <c r="F35" s="15"/>
      <c r="G35" s="14" t="s">
        <v>15</v>
      </c>
      <c r="H35" s="15"/>
      <c r="I35" s="15"/>
      <c r="J35" s="15"/>
      <c r="K35" s="15"/>
      <c r="L35" s="3"/>
      <c r="M35" s="3"/>
    </row>
    <row r="36" spans="1:13">
      <c r="A36" s="7" t="s">
        <v>128</v>
      </c>
      <c r="B36" s="7" t="s">
        <v>129</v>
      </c>
      <c r="C36" s="7" t="s">
        <v>130</v>
      </c>
      <c r="D36" s="16">
        <v>2</v>
      </c>
      <c r="E36" s="16">
        <v>0</v>
      </c>
      <c r="F36" s="16">
        <f>D36*E36</f>
        <v>0</v>
      </c>
      <c r="G36" s="7" t="s">
        <v>15</v>
      </c>
      <c r="H36" s="16">
        <v>0</v>
      </c>
      <c r="I36" s="16">
        <f>D36*H36</f>
        <v>0</v>
      </c>
      <c r="J36" s="16">
        <f t="shared" ref="J36:K40" si="1">E36+H36</f>
        <v>0</v>
      </c>
      <c r="K36" s="16">
        <f t="shared" si="1"/>
        <v>0</v>
      </c>
      <c r="L36" s="3"/>
      <c r="M36" s="3"/>
    </row>
    <row r="37" spans="1:13">
      <c r="A37" s="7" t="s">
        <v>131</v>
      </c>
      <c r="B37" s="7" t="s">
        <v>132</v>
      </c>
      <c r="C37" s="7" t="s">
        <v>130</v>
      </c>
      <c r="D37" s="16">
        <v>2</v>
      </c>
      <c r="E37" s="16">
        <v>0</v>
      </c>
      <c r="F37" s="16">
        <f>D37*E37</f>
        <v>0</v>
      </c>
      <c r="G37" s="7" t="s">
        <v>15</v>
      </c>
      <c r="H37" s="16">
        <v>0</v>
      </c>
      <c r="I37" s="16">
        <f>D37*H37</f>
        <v>0</v>
      </c>
      <c r="J37" s="16">
        <f t="shared" si="1"/>
        <v>0</v>
      </c>
      <c r="K37" s="16">
        <f t="shared" si="1"/>
        <v>0</v>
      </c>
      <c r="L37" s="3"/>
      <c r="M37" s="3"/>
    </row>
    <row r="38" spans="1:13">
      <c r="A38" s="7" t="s">
        <v>133</v>
      </c>
      <c r="B38" s="7" t="s">
        <v>134</v>
      </c>
      <c r="C38" s="7" t="s">
        <v>130</v>
      </c>
      <c r="D38" s="16">
        <v>8</v>
      </c>
      <c r="E38" s="16">
        <v>0</v>
      </c>
      <c r="F38" s="16">
        <f>D38*E38</f>
        <v>0</v>
      </c>
      <c r="G38" s="7" t="s">
        <v>15</v>
      </c>
      <c r="H38" s="16">
        <v>0</v>
      </c>
      <c r="I38" s="16">
        <f>D38*H38</f>
        <v>0</v>
      </c>
      <c r="J38" s="16">
        <f t="shared" si="1"/>
        <v>0</v>
      </c>
      <c r="K38" s="16">
        <f t="shared" si="1"/>
        <v>0</v>
      </c>
      <c r="L38" s="3"/>
      <c r="M38" s="3"/>
    </row>
    <row r="39" spans="1:13">
      <c r="A39" s="7" t="s">
        <v>135</v>
      </c>
      <c r="B39" s="7" t="s">
        <v>136</v>
      </c>
      <c r="C39" s="7" t="s">
        <v>130</v>
      </c>
      <c r="D39" s="16">
        <v>2</v>
      </c>
      <c r="E39" s="16">
        <v>0</v>
      </c>
      <c r="F39" s="16">
        <f>D39*E39</f>
        <v>0</v>
      </c>
      <c r="G39" s="7" t="s">
        <v>15</v>
      </c>
      <c r="H39" s="16">
        <v>0</v>
      </c>
      <c r="I39" s="16">
        <f>D39*H39</f>
        <v>0</v>
      </c>
      <c r="J39" s="16">
        <f t="shared" si="1"/>
        <v>0</v>
      </c>
      <c r="K39" s="16">
        <f t="shared" si="1"/>
        <v>0</v>
      </c>
      <c r="L39" s="3"/>
      <c r="M39" s="3"/>
    </row>
    <row r="40" spans="1:13">
      <c r="A40" s="7" t="s">
        <v>137</v>
      </c>
      <c r="B40" s="7" t="s">
        <v>138</v>
      </c>
      <c r="C40" s="7" t="s">
        <v>130</v>
      </c>
      <c r="D40" s="16">
        <v>2</v>
      </c>
      <c r="E40" s="16">
        <v>0</v>
      </c>
      <c r="F40" s="16">
        <f>D40*E40</f>
        <v>0</v>
      </c>
      <c r="G40" s="7" t="s">
        <v>15</v>
      </c>
      <c r="H40" s="16">
        <v>0</v>
      </c>
      <c r="I40" s="16">
        <f>D40*H40</f>
        <v>0</v>
      </c>
      <c r="J40" s="16">
        <f t="shared" si="1"/>
        <v>0</v>
      </c>
      <c r="K40" s="16">
        <f t="shared" si="1"/>
        <v>0</v>
      </c>
      <c r="L40" s="3"/>
      <c r="M40" s="3"/>
    </row>
    <row r="41" spans="1:13">
      <c r="A41" s="14" t="s">
        <v>139</v>
      </c>
      <c r="B41" s="14" t="s">
        <v>140</v>
      </c>
      <c r="C41" s="14" t="s">
        <v>15</v>
      </c>
      <c r="D41" s="15"/>
      <c r="E41" s="15"/>
      <c r="F41" s="15"/>
      <c r="G41" s="14" t="s">
        <v>15</v>
      </c>
      <c r="H41" s="15"/>
      <c r="I41" s="15"/>
      <c r="J41" s="15"/>
      <c r="K41" s="15"/>
      <c r="L41" s="3"/>
      <c r="M41" s="3"/>
    </row>
    <row r="42" spans="1:13">
      <c r="A42" s="7" t="s">
        <v>141</v>
      </c>
      <c r="B42" s="7" t="s">
        <v>142</v>
      </c>
      <c r="C42" s="7" t="s">
        <v>130</v>
      </c>
      <c r="D42" s="16">
        <v>4</v>
      </c>
      <c r="E42" s="16">
        <v>0</v>
      </c>
      <c r="F42" s="16">
        <f>D42*E42</f>
        <v>0</v>
      </c>
      <c r="G42" s="7" t="s">
        <v>15</v>
      </c>
      <c r="H42" s="16">
        <v>0</v>
      </c>
      <c r="I42" s="16">
        <f>D42*H42</f>
        <v>0</v>
      </c>
      <c r="J42" s="16">
        <f>E42+H42</f>
        <v>0</v>
      </c>
      <c r="K42" s="16">
        <f>F42+I42</f>
        <v>0</v>
      </c>
      <c r="L42" s="3"/>
      <c r="M42" s="3"/>
    </row>
    <row r="43" spans="1:13">
      <c r="A43" s="14" t="s">
        <v>143</v>
      </c>
      <c r="B43" s="14" t="s">
        <v>144</v>
      </c>
      <c r="C43" s="14" t="s">
        <v>15</v>
      </c>
      <c r="D43" s="15"/>
      <c r="E43" s="15"/>
      <c r="F43" s="15"/>
      <c r="G43" s="14" t="s">
        <v>15</v>
      </c>
      <c r="H43" s="15"/>
      <c r="I43" s="15"/>
      <c r="J43" s="15"/>
      <c r="K43" s="15"/>
      <c r="L43" s="3"/>
      <c r="M43" s="3"/>
    </row>
    <row r="44" spans="1:13">
      <c r="A44" s="14" t="s">
        <v>145</v>
      </c>
      <c r="B44" s="14" t="s">
        <v>146</v>
      </c>
      <c r="C44" s="14" t="s">
        <v>15</v>
      </c>
      <c r="D44" s="15"/>
      <c r="E44" s="15"/>
      <c r="F44" s="15"/>
      <c r="G44" s="14" t="s">
        <v>15</v>
      </c>
      <c r="H44" s="15"/>
      <c r="I44" s="15"/>
      <c r="J44" s="15"/>
      <c r="K44" s="15"/>
      <c r="L44" s="3"/>
      <c r="M44" s="3"/>
    </row>
    <row r="45" spans="1:13">
      <c r="A45" s="7" t="s">
        <v>147</v>
      </c>
      <c r="B45" s="7" t="s">
        <v>148</v>
      </c>
      <c r="C45" s="7" t="s">
        <v>130</v>
      </c>
      <c r="D45" s="16">
        <v>4</v>
      </c>
      <c r="E45" s="16">
        <v>0</v>
      </c>
      <c r="F45" s="16">
        <f>D45*E45</f>
        <v>0</v>
      </c>
      <c r="G45" s="7" t="s">
        <v>15</v>
      </c>
      <c r="H45" s="16">
        <v>0</v>
      </c>
      <c r="I45" s="16">
        <f>D45*H45</f>
        <v>0</v>
      </c>
      <c r="J45" s="16">
        <f t="shared" ref="J45:K47" si="2">E45+H45</f>
        <v>0</v>
      </c>
      <c r="K45" s="16">
        <f t="shared" si="2"/>
        <v>0</v>
      </c>
      <c r="L45" s="3"/>
      <c r="M45" s="3"/>
    </row>
    <row r="46" spans="1:13">
      <c r="A46" s="7" t="s">
        <v>15</v>
      </c>
      <c r="B46" s="7" t="s">
        <v>15</v>
      </c>
      <c r="C46" s="7" t="s">
        <v>15</v>
      </c>
      <c r="D46" s="16"/>
      <c r="E46" s="16"/>
      <c r="F46" s="16"/>
      <c r="G46" s="7" t="s">
        <v>15</v>
      </c>
      <c r="H46" s="16"/>
      <c r="I46" s="16"/>
      <c r="J46" s="16">
        <f t="shared" si="2"/>
        <v>0</v>
      </c>
      <c r="K46" s="16">
        <f t="shared" si="2"/>
        <v>0</v>
      </c>
      <c r="L46" s="3"/>
      <c r="M46" s="3"/>
    </row>
    <row r="47" spans="1:13">
      <c r="A47" s="7" t="s">
        <v>149</v>
      </c>
      <c r="B47" s="7" t="s">
        <v>150</v>
      </c>
      <c r="C47" s="7" t="s">
        <v>15</v>
      </c>
      <c r="D47" s="16"/>
      <c r="E47" s="16"/>
      <c r="F47" s="16">
        <f>N1+Parametry!B31/100*F42+Parametry!B31/100*F45</f>
        <v>0</v>
      </c>
      <c r="G47" s="7" t="s">
        <v>15</v>
      </c>
      <c r="H47" s="16"/>
      <c r="I47" s="16"/>
      <c r="J47" s="16">
        <f t="shared" si="2"/>
        <v>0</v>
      </c>
      <c r="K47" s="16">
        <f t="shared" si="2"/>
        <v>0</v>
      </c>
      <c r="L47" s="3"/>
      <c r="M47" s="3"/>
    </row>
    <row r="48" spans="1:13">
      <c r="A48" s="4" t="s">
        <v>15</v>
      </c>
      <c r="B48" s="4" t="s">
        <v>151</v>
      </c>
      <c r="C48" s="4" t="s">
        <v>15</v>
      </c>
      <c r="D48" s="13"/>
      <c r="E48" s="13"/>
      <c r="F48" s="13">
        <f>SUM(F3:F47)</f>
        <v>0</v>
      </c>
      <c r="G48" s="4" t="s">
        <v>15</v>
      </c>
      <c r="H48" s="13"/>
      <c r="I48" s="13">
        <f>SUM(I3:I47)</f>
        <v>0</v>
      </c>
      <c r="J48" s="13"/>
      <c r="K48" s="13">
        <f>SUM(K3:K47)</f>
        <v>0</v>
      </c>
      <c r="L48" s="3"/>
      <c r="M48" s="3"/>
    </row>
    <row r="49" spans="1:13">
      <c r="A49" s="4" t="s">
        <v>15</v>
      </c>
      <c r="B49" s="4" t="s">
        <v>152</v>
      </c>
      <c r="C49" s="4" t="s">
        <v>15</v>
      </c>
      <c r="D49" s="13"/>
      <c r="E49" s="13"/>
      <c r="F49" s="13"/>
      <c r="G49" s="4" t="s">
        <v>15</v>
      </c>
      <c r="H49" s="13"/>
      <c r="I49" s="13"/>
      <c r="J49" s="13"/>
      <c r="K49" s="13"/>
      <c r="L49" s="3"/>
      <c r="M49" s="3"/>
    </row>
    <row r="50" spans="1:13">
      <c r="A50" s="14" t="s">
        <v>153</v>
      </c>
      <c r="B50" s="14" t="s">
        <v>154</v>
      </c>
      <c r="C50" s="14" t="s">
        <v>15</v>
      </c>
      <c r="D50" s="15"/>
      <c r="E50" s="15"/>
      <c r="F50" s="15"/>
      <c r="G50" s="14" t="s">
        <v>15</v>
      </c>
      <c r="H50" s="15"/>
      <c r="I50" s="15"/>
      <c r="J50" s="15"/>
      <c r="K50" s="15"/>
      <c r="L50" s="3"/>
      <c r="M50" s="3"/>
    </row>
    <row r="51" spans="1:13">
      <c r="A51" s="7" t="s">
        <v>155</v>
      </c>
      <c r="B51" s="7" t="s">
        <v>156</v>
      </c>
      <c r="C51" s="7" t="s">
        <v>157</v>
      </c>
      <c r="D51" s="16">
        <v>0.1</v>
      </c>
      <c r="E51" s="16">
        <v>0</v>
      </c>
      <c r="F51" s="16">
        <f>D51*E51</f>
        <v>0</v>
      </c>
      <c r="G51" s="7" t="s">
        <v>15</v>
      </c>
      <c r="H51" s="16">
        <v>0</v>
      </c>
      <c r="I51" s="16">
        <f>D51*H51</f>
        <v>0</v>
      </c>
      <c r="J51" s="16">
        <f>E51+H51</f>
        <v>0</v>
      </c>
      <c r="K51" s="16">
        <f>F51+I51</f>
        <v>0</v>
      </c>
      <c r="L51" s="3"/>
      <c r="M51" s="3"/>
    </row>
    <row r="52" spans="1:13">
      <c r="A52" s="14" t="s">
        <v>158</v>
      </c>
      <c r="B52" s="14" t="s">
        <v>159</v>
      </c>
      <c r="C52" s="14" t="s">
        <v>15</v>
      </c>
      <c r="D52" s="15"/>
      <c r="E52" s="15"/>
      <c r="F52" s="15"/>
      <c r="G52" s="14" t="s">
        <v>15</v>
      </c>
      <c r="H52" s="15"/>
      <c r="I52" s="15"/>
      <c r="J52" s="15"/>
      <c r="K52" s="15"/>
      <c r="L52" s="3"/>
      <c r="M52" s="3"/>
    </row>
    <row r="53" spans="1:13">
      <c r="A53" s="7" t="s">
        <v>160</v>
      </c>
      <c r="B53" s="7" t="s">
        <v>161</v>
      </c>
      <c r="C53" s="7" t="s">
        <v>162</v>
      </c>
      <c r="D53" s="16">
        <v>6</v>
      </c>
      <c r="E53" s="16">
        <v>0</v>
      </c>
      <c r="F53" s="16">
        <f>D53*E53</f>
        <v>0</v>
      </c>
      <c r="G53" s="7" t="s">
        <v>15</v>
      </c>
      <c r="H53" s="16">
        <v>0</v>
      </c>
      <c r="I53" s="16">
        <f>D53*H53</f>
        <v>0</v>
      </c>
      <c r="J53" s="16">
        <f>E53+H53</f>
        <v>0</v>
      </c>
      <c r="K53" s="16">
        <f>F53+I53</f>
        <v>0</v>
      </c>
      <c r="L53" s="3"/>
      <c r="M53" s="3"/>
    </row>
    <row r="54" spans="1:13">
      <c r="A54" s="14" t="s">
        <v>15</v>
      </c>
      <c r="B54" s="14" t="s">
        <v>163</v>
      </c>
      <c r="C54" s="14" t="s">
        <v>15</v>
      </c>
      <c r="D54" s="15"/>
      <c r="E54" s="15"/>
      <c r="F54" s="15"/>
      <c r="G54" s="14" t="s">
        <v>15</v>
      </c>
      <c r="H54" s="15"/>
      <c r="I54" s="15"/>
      <c r="J54" s="15"/>
      <c r="K54" s="15"/>
      <c r="L54" s="3"/>
      <c r="M54" s="3"/>
    </row>
    <row r="55" spans="1:13">
      <c r="A55" s="7" t="s">
        <v>15</v>
      </c>
      <c r="B55" s="7" t="s">
        <v>164</v>
      </c>
      <c r="C55" s="7" t="s">
        <v>165</v>
      </c>
      <c r="D55" s="16">
        <v>0.6</v>
      </c>
      <c r="E55" s="16">
        <v>0</v>
      </c>
      <c r="F55" s="16">
        <f>D55*E55</f>
        <v>0</v>
      </c>
      <c r="G55" s="7" t="s">
        <v>15</v>
      </c>
      <c r="H55" s="16">
        <v>0</v>
      </c>
      <c r="I55" s="16">
        <f>D55*H55</f>
        <v>0</v>
      </c>
      <c r="J55" s="16">
        <f>E55+H55</f>
        <v>0</v>
      </c>
      <c r="K55" s="16">
        <f>F55+I55</f>
        <v>0</v>
      </c>
      <c r="L55" s="3"/>
      <c r="M55" s="3"/>
    </row>
    <row r="56" spans="1:13">
      <c r="A56" s="14" t="s">
        <v>166</v>
      </c>
      <c r="B56" s="14" t="s">
        <v>167</v>
      </c>
      <c r="C56" s="14" t="s">
        <v>15</v>
      </c>
      <c r="D56" s="15"/>
      <c r="E56" s="15"/>
      <c r="F56" s="15"/>
      <c r="G56" s="14" t="s">
        <v>15</v>
      </c>
      <c r="H56" s="15"/>
      <c r="I56" s="15"/>
      <c r="J56" s="15"/>
      <c r="K56" s="15"/>
      <c r="L56" s="3"/>
      <c r="M56" s="3"/>
    </row>
    <row r="57" spans="1:13">
      <c r="A57" s="14" t="s">
        <v>168</v>
      </c>
      <c r="B57" s="14" t="s">
        <v>169</v>
      </c>
      <c r="C57" s="14" t="s">
        <v>15</v>
      </c>
      <c r="D57" s="15"/>
      <c r="E57" s="15"/>
      <c r="F57" s="15"/>
      <c r="G57" s="14" t="s">
        <v>15</v>
      </c>
      <c r="H57" s="15"/>
      <c r="I57" s="15"/>
      <c r="J57" s="15"/>
      <c r="K57" s="15"/>
      <c r="L57" s="3"/>
      <c r="M57" s="3"/>
    </row>
    <row r="58" spans="1:13">
      <c r="A58" s="7" t="s">
        <v>170</v>
      </c>
      <c r="B58" s="7" t="s">
        <v>171</v>
      </c>
      <c r="C58" s="7" t="s">
        <v>165</v>
      </c>
      <c r="D58" s="16">
        <v>2.5</v>
      </c>
      <c r="E58" s="16">
        <v>0</v>
      </c>
      <c r="F58" s="16">
        <f>D58*E58</f>
        <v>0</v>
      </c>
      <c r="G58" s="7" t="s">
        <v>15</v>
      </c>
      <c r="H58" s="16">
        <v>0</v>
      </c>
      <c r="I58" s="16">
        <f>D58*H58</f>
        <v>0</v>
      </c>
      <c r="J58" s="16">
        <f>E58+H58</f>
        <v>0</v>
      </c>
      <c r="K58" s="16">
        <f>F58+I58</f>
        <v>0</v>
      </c>
      <c r="L58" s="3"/>
      <c r="M58" s="3"/>
    </row>
    <row r="59" spans="1:13">
      <c r="A59" s="14" t="s">
        <v>172</v>
      </c>
      <c r="B59" s="14" t="s">
        <v>173</v>
      </c>
      <c r="C59" s="14" t="s">
        <v>15</v>
      </c>
      <c r="D59" s="15"/>
      <c r="E59" s="15"/>
      <c r="F59" s="15"/>
      <c r="G59" s="14" t="s">
        <v>15</v>
      </c>
      <c r="H59" s="15"/>
      <c r="I59" s="15"/>
      <c r="J59" s="15"/>
      <c r="K59" s="15"/>
      <c r="L59" s="3"/>
      <c r="M59" s="3"/>
    </row>
    <row r="60" spans="1:13">
      <c r="A60" s="14" t="s">
        <v>174</v>
      </c>
      <c r="B60" s="14" t="s">
        <v>175</v>
      </c>
      <c r="C60" s="14" t="s">
        <v>15</v>
      </c>
      <c r="D60" s="15"/>
      <c r="E60" s="15"/>
      <c r="F60" s="15"/>
      <c r="G60" s="14" t="s">
        <v>15</v>
      </c>
      <c r="H60" s="15"/>
      <c r="I60" s="15"/>
      <c r="J60" s="15"/>
      <c r="K60" s="15"/>
      <c r="L60" s="3"/>
      <c r="M60" s="3"/>
    </row>
    <row r="61" spans="1:13">
      <c r="A61" s="7" t="s">
        <v>176</v>
      </c>
      <c r="B61" s="7" t="s">
        <v>177</v>
      </c>
      <c r="C61" s="7" t="s">
        <v>165</v>
      </c>
      <c r="D61" s="16">
        <v>1</v>
      </c>
      <c r="E61" s="16">
        <v>0</v>
      </c>
      <c r="F61" s="16">
        <f>D61*E61</f>
        <v>0</v>
      </c>
      <c r="G61" s="7" t="s">
        <v>15</v>
      </c>
      <c r="H61" s="16">
        <v>0</v>
      </c>
      <c r="I61" s="16">
        <f>D61*H61</f>
        <v>0</v>
      </c>
      <c r="J61" s="16">
        <f>E61+H61</f>
        <v>0</v>
      </c>
      <c r="K61" s="16">
        <f>F61+I61</f>
        <v>0</v>
      </c>
      <c r="L61" s="3"/>
      <c r="M61" s="3"/>
    </row>
    <row r="62" spans="1:13">
      <c r="A62" s="14" t="s">
        <v>178</v>
      </c>
      <c r="B62" s="14" t="s">
        <v>179</v>
      </c>
      <c r="C62" s="14" t="s">
        <v>15</v>
      </c>
      <c r="D62" s="15"/>
      <c r="E62" s="15"/>
      <c r="F62" s="15"/>
      <c r="G62" s="14" t="s">
        <v>15</v>
      </c>
      <c r="H62" s="15"/>
      <c r="I62" s="15"/>
      <c r="J62" s="15"/>
      <c r="K62" s="15"/>
      <c r="L62" s="3"/>
      <c r="M62" s="3"/>
    </row>
    <row r="63" spans="1:13">
      <c r="A63" s="7" t="s">
        <v>180</v>
      </c>
      <c r="B63" s="7" t="s">
        <v>181</v>
      </c>
      <c r="C63" s="7" t="s">
        <v>80</v>
      </c>
      <c r="D63" s="16">
        <v>1</v>
      </c>
      <c r="E63" s="16">
        <v>0</v>
      </c>
      <c r="F63" s="16">
        <f>D63*E63</f>
        <v>0</v>
      </c>
      <c r="G63" s="7" t="s">
        <v>15</v>
      </c>
      <c r="H63" s="16">
        <v>0</v>
      </c>
      <c r="I63" s="16">
        <f>D63*H63</f>
        <v>0</v>
      </c>
      <c r="J63" s="16">
        <f>E63+H63</f>
        <v>0</v>
      </c>
      <c r="K63" s="16">
        <f>F63+I63</f>
        <v>0</v>
      </c>
      <c r="L63" s="3"/>
      <c r="M63" s="3"/>
    </row>
    <row r="64" spans="1:13">
      <c r="A64" s="7" t="s">
        <v>182</v>
      </c>
      <c r="B64" s="7" t="s">
        <v>183</v>
      </c>
      <c r="C64" s="7" t="s">
        <v>80</v>
      </c>
      <c r="D64" s="16">
        <v>1</v>
      </c>
      <c r="E64" s="16">
        <v>0</v>
      </c>
      <c r="F64" s="16">
        <f>D64*E64</f>
        <v>0</v>
      </c>
      <c r="G64" s="7" t="s">
        <v>15</v>
      </c>
      <c r="H64" s="16">
        <v>0</v>
      </c>
      <c r="I64" s="16">
        <f>D64*H64</f>
        <v>0</v>
      </c>
      <c r="J64" s="16">
        <f>E64+H64</f>
        <v>0</v>
      </c>
      <c r="K64" s="16">
        <f>F64+I64</f>
        <v>0</v>
      </c>
      <c r="L64" s="3"/>
      <c r="M64" s="3"/>
    </row>
    <row r="65" spans="1:13">
      <c r="A65" s="14" t="s">
        <v>184</v>
      </c>
      <c r="B65" s="14" t="s">
        <v>185</v>
      </c>
      <c r="C65" s="14" t="s">
        <v>15</v>
      </c>
      <c r="D65" s="15"/>
      <c r="E65" s="15"/>
      <c r="F65" s="15"/>
      <c r="G65" s="14" t="s">
        <v>15</v>
      </c>
      <c r="H65" s="15"/>
      <c r="I65" s="15"/>
      <c r="J65" s="15"/>
      <c r="K65" s="15"/>
      <c r="L65" s="3"/>
      <c r="M65" s="3"/>
    </row>
    <row r="66" spans="1:13">
      <c r="A66" s="7" t="s">
        <v>186</v>
      </c>
      <c r="B66" s="7" t="s">
        <v>187</v>
      </c>
      <c r="C66" s="7" t="s">
        <v>67</v>
      </c>
      <c r="D66" s="16">
        <v>50</v>
      </c>
      <c r="E66" s="16">
        <v>0</v>
      </c>
      <c r="F66" s="16">
        <f>D66*E66</f>
        <v>0</v>
      </c>
      <c r="G66" s="7" t="s">
        <v>15</v>
      </c>
      <c r="H66" s="16">
        <v>0</v>
      </c>
      <c r="I66" s="16">
        <f>D66*H66</f>
        <v>0</v>
      </c>
      <c r="J66" s="16">
        <f>E66+H66</f>
        <v>0</v>
      </c>
      <c r="K66" s="16">
        <f>F66+I66</f>
        <v>0</v>
      </c>
      <c r="L66" s="3"/>
      <c r="M66" s="3"/>
    </row>
    <row r="67" spans="1:13">
      <c r="A67" s="14" t="s">
        <v>188</v>
      </c>
      <c r="B67" s="14" t="s">
        <v>189</v>
      </c>
      <c r="C67" s="14" t="s">
        <v>15</v>
      </c>
      <c r="D67" s="15"/>
      <c r="E67" s="15"/>
      <c r="F67" s="15"/>
      <c r="G67" s="14" t="s">
        <v>15</v>
      </c>
      <c r="H67" s="15"/>
      <c r="I67" s="15"/>
      <c r="J67" s="15"/>
      <c r="K67" s="15"/>
      <c r="L67" s="3"/>
      <c r="M67" s="3"/>
    </row>
    <row r="68" spans="1:13">
      <c r="A68" s="7" t="s">
        <v>190</v>
      </c>
      <c r="B68" s="7" t="s">
        <v>191</v>
      </c>
      <c r="C68" s="7" t="s">
        <v>67</v>
      </c>
      <c r="D68" s="16">
        <v>45</v>
      </c>
      <c r="E68" s="16">
        <v>0</v>
      </c>
      <c r="F68" s="16">
        <f>D68*E68</f>
        <v>0</v>
      </c>
      <c r="G68" s="7" t="s">
        <v>15</v>
      </c>
      <c r="H68" s="16">
        <v>0</v>
      </c>
      <c r="I68" s="16">
        <f>D68*H68</f>
        <v>0</v>
      </c>
      <c r="J68" s="16">
        <f>E68+H68</f>
        <v>0</v>
      </c>
      <c r="K68" s="16">
        <f>F68+I68</f>
        <v>0</v>
      </c>
      <c r="L68" s="3"/>
      <c r="M68" s="3"/>
    </row>
    <row r="69" spans="1:13">
      <c r="A69" s="14" t="s">
        <v>192</v>
      </c>
      <c r="B69" s="14" t="s">
        <v>193</v>
      </c>
      <c r="C69" s="14" t="s">
        <v>15</v>
      </c>
      <c r="D69" s="15"/>
      <c r="E69" s="15"/>
      <c r="F69" s="15"/>
      <c r="G69" s="14" t="s">
        <v>15</v>
      </c>
      <c r="H69" s="15"/>
      <c r="I69" s="15"/>
      <c r="J69" s="15"/>
      <c r="K69" s="15"/>
      <c r="L69" s="3"/>
      <c r="M69" s="3"/>
    </row>
    <row r="70" spans="1:13">
      <c r="A70" s="7" t="s">
        <v>194</v>
      </c>
      <c r="B70" s="7" t="s">
        <v>195</v>
      </c>
      <c r="C70" s="7" t="s">
        <v>67</v>
      </c>
      <c r="D70" s="16">
        <v>45</v>
      </c>
      <c r="E70" s="16">
        <v>0</v>
      </c>
      <c r="F70" s="16">
        <f>D70*E70</f>
        <v>0</v>
      </c>
      <c r="G70" s="7" t="s">
        <v>15</v>
      </c>
      <c r="H70" s="16">
        <v>0</v>
      </c>
      <c r="I70" s="16">
        <f>D70*H70</f>
        <v>0</v>
      </c>
      <c r="J70" s="16">
        <f>E70+H70</f>
        <v>0</v>
      </c>
      <c r="K70" s="16">
        <f>F70+I70</f>
        <v>0</v>
      </c>
      <c r="L70" s="3"/>
      <c r="M70" s="3"/>
    </row>
    <row r="71" spans="1:13" ht="26.25">
      <c r="A71" s="14" t="s">
        <v>196</v>
      </c>
      <c r="B71" s="19" t="s">
        <v>197</v>
      </c>
      <c r="C71" s="14" t="s">
        <v>15</v>
      </c>
      <c r="D71" s="15"/>
      <c r="E71" s="15"/>
      <c r="F71" s="15"/>
      <c r="G71" s="14" t="s">
        <v>15</v>
      </c>
      <c r="H71" s="15"/>
      <c r="I71" s="15"/>
      <c r="J71" s="15"/>
      <c r="K71" s="15"/>
      <c r="L71" s="3"/>
      <c r="M71" s="3"/>
    </row>
    <row r="72" spans="1:13">
      <c r="A72" s="7" t="s">
        <v>198</v>
      </c>
      <c r="B72" s="7" t="s">
        <v>199</v>
      </c>
      <c r="C72" s="7" t="s">
        <v>80</v>
      </c>
      <c r="D72" s="16">
        <v>3</v>
      </c>
      <c r="E72" s="16">
        <v>0</v>
      </c>
      <c r="F72" s="16">
        <f>D72*E72</f>
        <v>0</v>
      </c>
      <c r="G72" s="7" t="s">
        <v>15</v>
      </c>
      <c r="H72" s="16">
        <v>0</v>
      </c>
      <c r="I72" s="16">
        <f>D72*H72</f>
        <v>0</v>
      </c>
      <c r="J72" s="16">
        <f>E72+H72</f>
        <v>0</v>
      </c>
      <c r="K72" s="16">
        <f>F72+I72</f>
        <v>0</v>
      </c>
      <c r="L72" s="3"/>
      <c r="M72" s="3"/>
    </row>
    <row r="73" spans="1:13">
      <c r="A73" s="14" t="s">
        <v>200</v>
      </c>
      <c r="B73" s="14" t="s">
        <v>201</v>
      </c>
      <c r="C73" s="14" t="s">
        <v>15</v>
      </c>
      <c r="D73" s="15"/>
      <c r="E73" s="15"/>
      <c r="F73" s="15"/>
      <c r="G73" s="14" t="s">
        <v>15</v>
      </c>
      <c r="H73" s="15"/>
      <c r="I73" s="15"/>
      <c r="J73" s="15"/>
      <c r="K73" s="15"/>
      <c r="L73" s="3"/>
      <c r="M73" s="3"/>
    </row>
    <row r="74" spans="1:13">
      <c r="A74" s="7" t="s">
        <v>202</v>
      </c>
      <c r="B74" s="7" t="s">
        <v>187</v>
      </c>
      <c r="C74" s="7" t="s">
        <v>67</v>
      </c>
      <c r="D74" s="16">
        <v>45</v>
      </c>
      <c r="E74" s="16">
        <v>0</v>
      </c>
      <c r="F74" s="16">
        <f>D74*E74</f>
        <v>0</v>
      </c>
      <c r="G74" s="7" t="s">
        <v>15</v>
      </c>
      <c r="H74" s="16">
        <v>0</v>
      </c>
      <c r="I74" s="16">
        <f>D74*H74</f>
        <v>0</v>
      </c>
      <c r="J74" s="16">
        <f>E74+H74</f>
        <v>0</v>
      </c>
      <c r="K74" s="16">
        <f>F74+I74</f>
        <v>0</v>
      </c>
      <c r="L74" s="3"/>
      <c r="M74" s="3"/>
    </row>
    <row r="75" spans="1:13">
      <c r="A75" s="14" t="s">
        <v>203</v>
      </c>
      <c r="B75" s="14" t="s">
        <v>204</v>
      </c>
      <c r="C75" s="14" t="s">
        <v>15</v>
      </c>
      <c r="D75" s="15"/>
      <c r="E75" s="15"/>
      <c r="F75" s="15"/>
      <c r="G75" s="14" t="s">
        <v>15</v>
      </c>
      <c r="H75" s="15"/>
      <c r="I75" s="15"/>
      <c r="J75" s="15"/>
      <c r="K75" s="15"/>
      <c r="L75" s="3"/>
      <c r="M75" s="3"/>
    </row>
    <row r="76" spans="1:13">
      <c r="A76" s="7" t="s">
        <v>205</v>
      </c>
      <c r="B76" s="7" t="s">
        <v>206</v>
      </c>
      <c r="C76" s="7" t="s">
        <v>165</v>
      </c>
      <c r="D76" s="16">
        <v>4.1500000000000004</v>
      </c>
      <c r="E76" s="16">
        <v>0</v>
      </c>
      <c r="F76" s="16">
        <f>D76*E76</f>
        <v>0</v>
      </c>
      <c r="G76" s="7" t="s">
        <v>15</v>
      </c>
      <c r="H76" s="16">
        <v>0</v>
      </c>
      <c r="I76" s="16">
        <f>D76*H76</f>
        <v>0</v>
      </c>
      <c r="J76" s="16">
        <f>E76+H76</f>
        <v>0</v>
      </c>
      <c r="K76" s="16">
        <f>F76+I76</f>
        <v>0</v>
      </c>
      <c r="L76" s="3"/>
      <c r="M76" s="3"/>
    </row>
    <row r="77" spans="1:13">
      <c r="A77" s="14" t="s">
        <v>207</v>
      </c>
      <c r="B77" s="14" t="s">
        <v>208</v>
      </c>
      <c r="C77" s="14" t="s">
        <v>15</v>
      </c>
      <c r="D77" s="15"/>
      <c r="E77" s="15"/>
      <c r="F77" s="15"/>
      <c r="G77" s="14" t="s">
        <v>15</v>
      </c>
      <c r="H77" s="15"/>
      <c r="I77" s="15"/>
      <c r="J77" s="15"/>
      <c r="K77" s="15"/>
      <c r="L77" s="3"/>
      <c r="M77" s="3"/>
    </row>
    <row r="78" spans="1:13">
      <c r="A78" s="7" t="s">
        <v>209</v>
      </c>
      <c r="B78" s="7" t="s">
        <v>210</v>
      </c>
      <c r="C78" s="7" t="s">
        <v>162</v>
      </c>
      <c r="D78" s="16">
        <v>6</v>
      </c>
      <c r="E78" s="16">
        <v>0</v>
      </c>
      <c r="F78" s="16">
        <f>D78*E78</f>
        <v>0</v>
      </c>
      <c r="G78" s="7" t="s">
        <v>15</v>
      </c>
      <c r="H78" s="16">
        <v>0</v>
      </c>
      <c r="I78" s="16">
        <f>D78*H78</f>
        <v>0</v>
      </c>
      <c r="J78" s="16">
        <f>E78+H78</f>
        <v>0</v>
      </c>
      <c r="K78" s="16">
        <f>F78+I78</f>
        <v>0</v>
      </c>
      <c r="L78" s="3"/>
      <c r="M78" s="3"/>
    </row>
    <row r="79" spans="1:13">
      <c r="A79" s="7" t="s">
        <v>211</v>
      </c>
      <c r="B79" s="7" t="s">
        <v>212</v>
      </c>
      <c r="C79" s="7" t="s">
        <v>162</v>
      </c>
      <c r="D79" s="16">
        <v>6</v>
      </c>
      <c r="E79" s="16">
        <v>0</v>
      </c>
      <c r="F79" s="16">
        <f>D79*E79</f>
        <v>0</v>
      </c>
      <c r="G79" s="7" t="s">
        <v>15</v>
      </c>
      <c r="H79" s="16">
        <v>0</v>
      </c>
      <c r="I79" s="16">
        <f>D79*H79</f>
        <v>0</v>
      </c>
      <c r="J79" s="16">
        <f>E79+H79</f>
        <v>0</v>
      </c>
      <c r="K79" s="16">
        <f>F79+I79</f>
        <v>0</v>
      </c>
      <c r="L79" s="3"/>
      <c r="M79" s="3"/>
    </row>
    <row r="80" spans="1:13">
      <c r="A80" s="14" t="s">
        <v>213</v>
      </c>
      <c r="B80" s="14" t="s">
        <v>214</v>
      </c>
      <c r="C80" s="14" t="s">
        <v>15</v>
      </c>
      <c r="D80" s="15"/>
      <c r="E80" s="15"/>
      <c r="F80" s="15"/>
      <c r="G80" s="14" t="s">
        <v>15</v>
      </c>
      <c r="H80" s="15"/>
      <c r="I80" s="15"/>
      <c r="J80" s="15"/>
      <c r="K80" s="15"/>
      <c r="L80" s="3"/>
      <c r="M80" s="3"/>
    </row>
    <row r="81" spans="1:13">
      <c r="A81" s="7" t="s">
        <v>15</v>
      </c>
      <c r="B81" s="7" t="s">
        <v>215</v>
      </c>
      <c r="C81" s="7" t="s">
        <v>162</v>
      </c>
      <c r="D81" s="16">
        <v>6</v>
      </c>
      <c r="E81" s="16">
        <v>0</v>
      </c>
      <c r="F81" s="16">
        <f>D81*E81</f>
        <v>0</v>
      </c>
      <c r="G81" s="7" t="s">
        <v>15</v>
      </c>
      <c r="H81" s="16">
        <v>0</v>
      </c>
      <c r="I81" s="16">
        <f>D81*H81</f>
        <v>0</v>
      </c>
      <c r="J81" s="16">
        <f>E81+H81</f>
        <v>0</v>
      </c>
      <c r="K81" s="16">
        <f>F81+I81</f>
        <v>0</v>
      </c>
      <c r="L81" s="3"/>
      <c r="M81" s="3"/>
    </row>
    <row r="82" spans="1:13">
      <c r="A82" s="14" t="s">
        <v>216</v>
      </c>
      <c r="B82" s="14" t="s">
        <v>217</v>
      </c>
      <c r="C82" s="14" t="s">
        <v>15</v>
      </c>
      <c r="D82" s="15"/>
      <c r="E82" s="15"/>
      <c r="F82" s="15"/>
      <c r="G82" s="14" t="s">
        <v>15</v>
      </c>
      <c r="H82" s="15"/>
      <c r="I82" s="15"/>
      <c r="J82" s="15"/>
      <c r="K82" s="15"/>
      <c r="L82" s="3"/>
      <c r="M82" s="3"/>
    </row>
    <row r="83" spans="1:13">
      <c r="A83" s="7" t="s">
        <v>218</v>
      </c>
      <c r="B83" s="7" t="s">
        <v>219</v>
      </c>
      <c r="C83" s="7" t="s">
        <v>162</v>
      </c>
      <c r="D83" s="16">
        <v>10</v>
      </c>
      <c r="E83" s="16">
        <v>0</v>
      </c>
      <c r="F83" s="16">
        <f>D83*E83</f>
        <v>0</v>
      </c>
      <c r="G83" s="7" t="s">
        <v>15</v>
      </c>
      <c r="H83" s="16">
        <v>0</v>
      </c>
      <c r="I83" s="16">
        <f>D83*H83</f>
        <v>0</v>
      </c>
      <c r="J83" s="16">
        <f>E83+H83</f>
        <v>0</v>
      </c>
      <c r="K83" s="16">
        <f>F83+I83</f>
        <v>0</v>
      </c>
      <c r="L83" s="3"/>
      <c r="M83" s="3"/>
    </row>
    <row r="84" spans="1:13">
      <c r="A84" s="4" t="s">
        <v>15</v>
      </c>
      <c r="B84" s="4" t="s">
        <v>220</v>
      </c>
      <c r="C84" s="4" t="s">
        <v>15</v>
      </c>
      <c r="D84" s="13"/>
      <c r="E84" s="13"/>
      <c r="F84" s="13">
        <f>SUM(F50:F83)</f>
        <v>0</v>
      </c>
      <c r="G84" s="4" t="s">
        <v>15</v>
      </c>
      <c r="H84" s="13"/>
      <c r="I84" s="13">
        <f>SUM(I50:I83)</f>
        <v>0</v>
      </c>
      <c r="J84" s="13"/>
      <c r="K84" s="13">
        <f>SUM(K50:K83)</f>
        <v>0</v>
      </c>
      <c r="L84" s="3"/>
      <c r="M84" s="3"/>
    </row>
    <row r="85" spans="1:13">
      <c r="A85" s="14" t="s">
        <v>15</v>
      </c>
      <c r="B85" s="14" t="s">
        <v>221</v>
      </c>
      <c r="C85" s="14" t="s">
        <v>15</v>
      </c>
      <c r="D85" s="15"/>
      <c r="E85" s="15"/>
      <c r="F85" s="15"/>
      <c r="G85" s="14" t="s">
        <v>15</v>
      </c>
      <c r="H85" s="15"/>
      <c r="I85" s="15"/>
      <c r="J85" s="15">
        <f t="shared" ref="J85:K90" si="3">E85+H85</f>
        <v>0</v>
      </c>
      <c r="K85" s="15">
        <f t="shared" si="3"/>
        <v>0</v>
      </c>
      <c r="L85" s="3"/>
      <c r="M85" s="3"/>
    </row>
    <row r="86" spans="1:13">
      <c r="A86" s="7" t="s">
        <v>15</v>
      </c>
      <c r="B86" s="7" t="s">
        <v>222</v>
      </c>
      <c r="C86" s="7" t="s">
        <v>15</v>
      </c>
      <c r="D86" s="16"/>
      <c r="E86" s="16"/>
      <c r="F86" s="16"/>
      <c r="G86" s="7" t="s">
        <v>15</v>
      </c>
      <c r="H86" s="16"/>
      <c r="I86" s="16"/>
      <c r="J86" s="16">
        <f t="shared" si="3"/>
        <v>0</v>
      </c>
      <c r="K86" s="16">
        <f t="shared" si="3"/>
        <v>0</v>
      </c>
      <c r="L86" s="3"/>
      <c r="M86" s="3"/>
    </row>
    <row r="87" spans="1:13">
      <c r="A87" s="7" t="s">
        <v>15</v>
      </c>
      <c r="B87" s="7" t="s">
        <v>223</v>
      </c>
      <c r="C87" s="7" t="s">
        <v>15</v>
      </c>
      <c r="D87" s="16"/>
      <c r="E87" s="16"/>
      <c r="F87" s="16"/>
      <c r="G87" s="7" t="s">
        <v>15</v>
      </c>
      <c r="H87" s="16"/>
      <c r="I87" s="16"/>
      <c r="J87" s="16">
        <f t="shared" si="3"/>
        <v>0</v>
      </c>
      <c r="K87" s="16">
        <f t="shared" si="3"/>
        <v>0</v>
      </c>
      <c r="L87" s="3"/>
      <c r="M87" s="3"/>
    </row>
    <row r="88" spans="1:13">
      <c r="A88" s="7" t="s">
        <v>15</v>
      </c>
      <c r="B88" s="7" t="s">
        <v>224</v>
      </c>
      <c r="C88" s="7" t="s">
        <v>15</v>
      </c>
      <c r="D88" s="16"/>
      <c r="E88" s="16"/>
      <c r="F88" s="16"/>
      <c r="G88" s="7" t="s">
        <v>15</v>
      </c>
      <c r="H88" s="16"/>
      <c r="I88" s="16"/>
      <c r="J88" s="16">
        <f t="shared" si="3"/>
        <v>0</v>
      </c>
      <c r="K88" s="16">
        <f t="shared" si="3"/>
        <v>0</v>
      </c>
      <c r="L88" s="3"/>
      <c r="M88" s="3"/>
    </row>
    <row r="89" spans="1:13">
      <c r="A89" s="7" t="s">
        <v>15</v>
      </c>
      <c r="B89" s="7" t="s">
        <v>225</v>
      </c>
      <c r="C89" s="7" t="s">
        <v>15</v>
      </c>
      <c r="D89" s="16"/>
      <c r="E89" s="16"/>
      <c r="F89" s="16"/>
      <c r="G89" s="7" t="s">
        <v>15</v>
      </c>
      <c r="H89" s="16"/>
      <c r="I89" s="16"/>
      <c r="J89" s="16">
        <f t="shared" si="3"/>
        <v>0</v>
      </c>
      <c r="K89" s="16">
        <f t="shared" si="3"/>
        <v>0</v>
      </c>
      <c r="L89" s="3"/>
      <c r="M89" s="3"/>
    </row>
    <row r="90" spans="1:13">
      <c r="A90" s="7" t="s">
        <v>15</v>
      </c>
      <c r="B90" s="7" t="s">
        <v>15</v>
      </c>
      <c r="C90" s="7" t="s">
        <v>15</v>
      </c>
      <c r="D90" s="16"/>
      <c r="E90" s="16"/>
      <c r="F90" s="16"/>
      <c r="G90" s="7" t="s">
        <v>15</v>
      </c>
      <c r="H90" s="16"/>
      <c r="I90" s="16"/>
      <c r="J90" s="16">
        <f t="shared" si="3"/>
        <v>0</v>
      </c>
      <c r="K90" s="16">
        <f t="shared" si="3"/>
        <v>0</v>
      </c>
      <c r="L90" s="3"/>
      <c r="M9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058E1-C1C9-44F8-8565-A73C59EB66C2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Gabrle Daniel</cp:lastModifiedBy>
  <dcterms:created xsi:type="dcterms:W3CDTF">2020-10-12T14:47:53Z</dcterms:created>
  <dcterms:modified xsi:type="dcterms:W3CDTF">2021-03-19T15:32:49Z</dcterms:modified>
</cp:coreProperties>
</file>